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 activeTab="1"/>
  </bookViews>
  <sheets>
    <sheet name="单位" sheetId="1" r:id="rId1"/>
    <sheet name="个人" sheetId="2" r:id="rId2"/>
  </sheets>
  <calcPr calcId="144525"/>
</workbook>
</file>

<file path=xl/sharedStrings.xml><?xml version="1.0" encoding="utf-8"?>
<sst xmlns="http://schemas.openxmlformats.org/spreadsheetml/2006/main" count="3907" uniqueCount="2664">
  <si>
    <t>2023年11月-2024年3月企业社保补贴（单位部分）公示</t>
  </si>
  <si>
    <t/>
  </si>
  <si>
    <t>序号</t>
  </si>
  <si>
    <t>享受社会保险补贴单位名称</t>
  </si>
  <si>
    <t>享受社会保险补贴类型</t>
  </si>
  <si>
    <t>享受社会保险补贴金额</t>
  </si>
  <si>
    <t>新疆机电设备有限责任公司乌鲁木齐汇领鲜分公司</t>
  </si>
  <si>
    <t>企业招用大中专毕业生社会保险补贴（单位）</t>
  </si>
  <si>
    <t>企业招用非新疆籍员工社保补贴</t>
  </si>
  <si>
    <t>用人单位招用新疆籍员工基本养老补贴</t>
  </si>
  <si>
    <t>新疆瑞科曼商贸有限公司</t>
  </si>
  <si>
    <t>新疆永诚信工程检测有限公司</t>
  </si>
  <si>
    <t>乌鲁木齐帐安天下财务管理有限公司</t>
  </si>
  <si>
    <t>三类企业养老保险社保补贴</t>
  </si>
  <si>
    <t>新疆科瑞宝环保科技发展有限公司</t>
  </si>
  <si>
    <t>乌鲁木齐鸿泰德仁商务咨询有限公司</t>
  </si>
  <si>
    <t>卓郎智能技术股份有限公司</t>
  </si>
  <si>
    <t>新疆微启点信息科技有限公司</t>
  </si>
  <si>
    <t>乌鲁木齐环宇同泰贸易有限公司</t>
  </si>
  <si>
    <t>新疆瓴英科创信息技术有限公司</t>
  </si>
  <si>
    <t>新疆融科物业服务有限公司</t>
  </si>
  <si>
    <t>新疆丽斯顿国际酒店管理有限公司</t>
  </si>
  <si>
    <t>新疆中科云尚信息科技有限公司</t>
  </si>
  <si>
    <t>新疆佳美通信息系统工程有限公司</t>
  </si>
  <si>
    <t>新疆盛昊达源技术服务有限公司</t>
  </si>
  <si>
    <t>新疆联动能量企业管理服务有限公司</t>
  </si>
  <si>
    <t>乌鲁木齐兄弟连保安服务有限公司</t>
  </si>
  <si>
    <t>乌鲁木齐千友创梦信息科技有限公司</t>
  </si>
  <si>
    <t>乌鲁木齐国际陆港有限责任公司</t>
  </si>
  <si>
    <t>乌鲁木齐壹米滴答物流有限公司</t>
  </si>
  <si>
    <t>新疆观世网络科技有限公司</t>
  </si>
  <si>
    <t>新疆疆域安驰汽车服务有限公司</t>
  </si>
  <si>
    <t>乌鲁木齐清风瑞利商贸有限公司</t>
  </si>
  <si>
    <t>新疆创世辉煌工程机械有限公司</t>
  </si>
  <si>
    <t>乌鲁木齐红桦林园林设计服务有限公司</t>
  </si>
  <si>
    <t>新疆强大凯创信息科技有限公司</t>
  </si>
  <si>
    <t>新疆金源泓达工程技术有限公司</t>
  </si>
  <si>
    <t>乌鲁木齐金益诚自动化设备有限公司</t>
  </si>
  <si>
    <t>新疆安泰文苑房地产开发有限公司</t>
  </si>
  <si>
    <t>重庆北新宜邦物业服务有限公司新疆分公司</t>
  </si>
  <si>
    <t>龙工（新疆）机械技术服务股份有限公司</t>
  </si>
  <si>
    <t>新疆文冠农业科技有限公司</t>
  </si>
  <si>
    <t>新疆正能智慧能源有限公司</t>
  </si>
  <si>
    <t>新疆远麟阳光幕墙装饰工程有限公司</t>
  </si>
  <si>
    <t>新疆达元广顺贸易有限公司</t>
  </si>
  <si>
    <t>新疆优途致远教育咨询有限公司</t>
  </si>
  <si>
    <t>新疆西部鑫顺工程咨询有限公司</t>
  </si>
  <si>
    <t>新疆天电电力工程有限责任公司</t>
  </si>
  <si>
    <t>乌鲁木齐概念智业房地产经纪有限公司</t>
  </si>
  <si>
    <t>乌鲁木齐小福星儿童康复中心（有限责任公司）</t>
  </si>
  <si>
    <t>新疆迅驰信息科技有限责任公司</t>
  </si>
  <si>
    <t>新疆瑞科永诚信息科技有限公司</t>
  </si>
  <si>
    <t>新疆三言一语网络科技有限公司</t>
  </si>
  <si>
    <t>新疆志诚卫士保安服务有限公司</t>
  </si>
  <si>
    <t>乌鲁木齐聚成盛世房地产经纪有限公司</t>
  </si>
  <si>
    <t>新疆大数祥和物业服务有限公司</t>
  </si>
  <si>
    <t>新疆凯鑫房地产开发有限公司</t>
  </si>
  <si>
    <t>新疆益民售电有限公司</t>
  </si>
  <si>
    <t>乌鲁木齐鑫运瑞祥国际货运代理有限责任公司</t>
  </si>
  <si>
    <t>乌鲁木齐国奥丰田汽车销售服务有限公司</t>
  </si>
  <si>
    <t>新疆航天信息有限公司</t>
  </si>
  <si>
    <t>乌鲁木齐睿奥垚森仪器仪表有限公司</t>
  </si>
  <si>
    <t>新疆为朋电科信息科技有限公司</t>
  </si>
  <si>
    <t>乌鲁木齐西部鑫盛农资有限责任公司</t>
  </si>
  <si>
    <t>新疆新草生态科技有限公司</t>
  </si>
  <si>
    <t>乌鲁木齐市宜鑫达广告有限公司</t>
  </si>
  <si>
    <t>新疆昆仑戈里化工有限责任公司</t>
  </si>
  <si>
    <t>新疆我家电器管理有限公司</t>
  </si>
  <si>
    <t>新疆天海财税有限公司</t>
  </si>
  <si>
    <t>新疆优品严选网络科技有限公司</t>
  </si>
  <si>
    <t>新疆五牛防护装备有限公司</t>
  </si>
  <si>
    <t>新疆昌美房地产开发有限公司</t>
  </si>
  <si>
    <t>乌鲁木齐经济技术开发区万达广场商业管理有限公司</t>
  </si>
  <si>
    <t>新疆正大畜禽有限公司</t>
  </si>
  <si>
    <t>新疆文化旅游投资集团有限公司</t>
  </si>
  <si>
    <t>乌鲁木齐亿诚钜盛商贸有限公司</t>
  </si>
  <si>
    <t>新疆环亚电气有限公司</t>
  </si>
  <si>
    <t>新疆云智润科技有限公司</t>
  </si>
  <si>
    <t>新疆创越咨询管理有限公司</t>
  </si>
  <si>
    <t>新疆九州资源勘测规划设计院有限公司</t>
  </si>
  <si>
    <t>新疆易带路科技有限公司</t>
  </si>
  <si>
    <t>新疆大道产业园有限公司</t>
  </si>
  <si>
    <t>新疆大道防务装备有限公司</t>
  </si>
  <si>
    <t>新疆大道汽车试验检测有限公司</t>
  </si>
  <si>
    <t>新疆桂曼科技有限公司</t>
  </si>
  <si>
    <t>新疆拭业家服务有限公司</t>
  </si>
  <si>
    <t>家政服务企业社保补贴</t>
  </si>
  <si>
    <t>新疆企源财务管理有限公司</t>
  </si>
  <si>
    <t>乌鲁木齐国际纺服中心投资开发有限公司</t>
  </si>
  <si>
    <t>乌鲁木齐智城投资管理有限公司</t>
  </si>
  <si>
    <t>新疆九仟财务管理有限公司</t>
  </si>
  <si>
    <t>新疆丝途工程咨询服务有限公司</t>
  </si>
  <si>
    <t>新疆小碗财税服务有限公司</t>
  </si>
  <si>
    <t>乌鲁木齐正大卜蜂贸易有限公司</t>
  </si>
  <si>
    <t>新疆凤毛麟角餐饮管理有限公司</t>
  </si>
  <si>
    <t>新疆巨目创想文化传媒有限公司</t>
  </si>
  <si>
    <t>新疆黑豹竞速体育文化发展有限公司</t>
  </si>
  <si>
    <t>新疆友维能源有限公司</t>
  </si>
  <si>
    <t>新疆新旅资本私募基金管理有限公司</t>
  </si>
  <si>
    <t>新疆天山欧冶钒钛技术有限公司</t>
  </si>
  <si>
    <t>新疆旅投科技有限公司</t>
  </si>
  <si>
    <t>乌鲁木齐新瑞顺源机械设备制造有限公司</t>
  </si>
  <si>
    <t>乌鲁木齐添慕商贸有限责任公司</t>
  </si>
  <si>
    <t>新疆星泓信息科技有限公司</t>
  </si>
  <si>
    <t>新疆恒光机械设备租赁有限公司</t>
  </si>
  <si>
    <t>新疆华洋三好超市管理有限公司乌鲁木齐中亚南路分公司</t>
  </si>
  <si>
    <t>新疆华建绿能电气设备有限公司</t>
  </si>
  <si>
    <t>新疆西部同创工程咨询有限公司</t>
  </si>
  <si>
    <t>新疆军企山重机械有限公司</t>
  </si>
  <si>
    <t>新疆田润物业服务有限公司</t>
  </si>
  <si>
    <t>新疆百新百顺物业服务有限公司</t>
  </si>
  <si>
    <t>新疆众力建筑劳务有限公司</t>
  </si>
  <si>
    <t>新疆鼎秀华正机动车鉴定评估有限公司</t>
  </si>
  <si>
    <t>新疆鼎尚汇海人力资源服务有限公司</t>
  </si>
  <si>
    <t>新疆钱柜企业管理有限公司</t>
  </si>
  <si>
    <t>乌鲁木齐优的教育科技有限公司莲湖路分公司</t>
  </si>
  <si>
    <t>新疆龙龙商贸有限公司</t>
  </si>
  <si>
    <t>新疆肯富来泵业销售有限公司</t>
  </si>
  <si>
    <t>上海竣铭化工工程设计有限公司新疆分公司</t>
  </si>
  <si>
    <t>新疆豪德文化传媒有限公司</t>
  </si>
  <si>
    <t>新疆力天世纪供应链服务有限公司</t>
  </si>
  <si>
    <t>新疆筹算狮财务咨询有限公司</t>
  </si>
  <si>
    <t>新疆聚佰源人力资源服务有限公司</t>
  </si>
  <si>
    <t>乌鲁木齐经济技术开发区每日每夜玄武湖路一店</t>
  </si>
  <si>
    <t>乌鲁木齐经济技术开发区每日每夜祥云东街店</t>
  </si>
  <si>
    <t>新疆仓颉科技有限公司</t>
  </si>
  <si>
    <t>新疆新冶华美物流有限公司</t>
  </si>
  <si>
    <t>新疆翔农生态工程咨询有限公司</t>
  </si>
  <si>
    <t>新疆同创智能运维信息技术有限公司</t>
  </si>
  <si>
    <t>新疆智博祥企业管理咨询有限公司</t>
  </si>
  <si>
    <t>新疆审友软件有限公司</t>
  </si>
  <si>
    <t>新疆巨盛房地产开发有限公司</t>
  </si>
  <si>
    <t>乌鲁木齐经济技术开发区（头屯河区）艺硕园艺术培训中心有限公司</t>
  </si>
  <si>
    <t>新疆二壹创新文化发展有限公司</t>
  </si>
  <si>
    <t>新疆丝路经纬纺服文化有限公司</t>
  </si>
  <si>
    <t>乌鲁木齐鸿本晟再生资源有限公司</t>
  </si>
  <si>
    <t>新疆诚然国际物流有限公司</t>
  </si>
  <si>
    <t>企业吸纳就业困难人员社会保险补贴</t>
  </si>
  <si>
    <t>新疆六点半生活服务有限公司</t>
  </si>
  <si>
    <t>新疆泓源碳资产碳资源管理有限责任公司</t>
  </si>
  <si>
    <t>新疆九知合智能显示有限公司</t>
  </si>
  <si>
    <t>新疆致有科技有限公司</t>
  </si>
  <si>
    <t>乌鲁木齐市锦峰园艺工程有限公司</t>
  </si>
  <si>
    <t>乌鲁木齐晶洋制冷设备有限公司</t>
  </si>
  <si>
    <t>乌鲁木齐振森信息咨询有限公司</t>
  </si>
  <si>
    <t>新疆美亦达传媒有限公司</t>
  </si>
  <si>
    <t>新疆聚灿劳务服务有限公司</t>
  </si>
  <si>
    <t>乌鲁木齐头屯河区新牛牧人家餐厅</t>
  </si>
  <si>
    <t>新疆龙仕达企业管理有限公司经济开发区分公司</t>
  </si>
  <si>
    <t>新疆贝斯特列国际物流有限公司</t>
  </si>
  <si>
    <t>新疆西部同创工程咨询有限公司乌鲁木齐分公司</t>
  </si>
  <si>
    <t>新疆汇采信息科技有限公司</t>
  </si>
  <si>
    <t>新疆企盛通财务管理有限公司</t>
  </si>
  <si>
    <t>新疆聚龙物流装备销售有限公司</t>
  </si>
  <si>
    <t>新疆泰晟源搬运服务有限公司</t>
  </si>
  <si>
    <t>新疆汇通天下网络信息技术有限公司</t>
  </si>
  <si>
    <t>新疆陆建建筑材料有限公司</t>
  </si>
  <si>
    <t>新疆德玛西亚商贸有限公司</t>
  </si>
  <si>
    <t>新疆爱风乐讯商贸有限公司</t>
  </si>
  <si>
    <t>新疆汇合无缝钢管有限公司</t>
  </si>
  <si>
    <t>新疆觅海科技有限公司</t>
  </si>
  <si>
    <t>乌鲁木齐头屯河区疆域玖号院餐厅</t>
  </si>
  <si>
    <t>新疆通艺市政规划设计院有限公司乌鲁木齐分公司</t>
  </si>
  <si>
    <t>新疆中疆古道地标小镇品牌管理有限公司</t>
  </si>
  <si>
    <t>新疆西部云仓信息科技有限公司</t>
  </si>
  <si>
    <t>新疆三合国际供应链管理有限公司</t>
  </si>
  <si>
    <t>新疆众智臻合人力资源服务有限公司</t>
  </si>
  <si>
    <t>新疆润澜机电设备有限公司</t>
  </si>
  <si>
    <t>新疆壹中心复润商业管理有限公司</t>
  </si>
  <si>
    <t>新疆中和汇能环境工程集团有限公司</t>
  </si>
  <si>
    <t>新疆正大卜蜂食品有限公司</t>
  </si>
  <si>
    <t>新疆正大蛋业有限公司</t>
  </si>
  <si>
    <t>新疆新冶华美运营管理发展有限公司</t>
  </si>
  <si>
    <t>新疆易安家家政服务有限公司</t>
  </si>
  <si>
    <t>新疆易言企业管理咨询有限公司</t>
  </si>
  <si>
    <t>新疆中亚互联国际贸易有限公司</t>
  </si>
  <si>
    <t>新疆高扬俱德供应链有限公司</t>
  </si>
  <si>
    <t>新疆振乙人力资源服务有限公司</t>
  </si>
  <si>
    <t>新疆中陆防务科技有限公司</t>
  </si>
  <si>
    <t>新疆尚品喜宴供应链管理服务有限公司</t>
  </si>
  <si>
    <t>新疆高创企业管理有限公司</t>
  </si>
  <si>
    <t>大厨食材（新疆）有限公司</t>
  </si>
  <si>
    <t>新疆源联互创通信技术有限公司乌鲁木齐分公司</t>
  </si>
  <si>
    <t>新疆溢恒通外贸服务有限公司</t>
  </si>
  <si>
    <t>新疆大道农牧机械有限公司</t>
  </si>
  <si>
    <t>新疆至和数字科技有限公司</t>
  </si>
  <si>
    <t>新疆奥梵文化旅游传媒有限公司</t>
  </si>
  <si>
    <t>新疆瑞思企业管理咨询有限公司</t>
  </si>
  <si>
    <t>新疆益智泺喜信息科技有限公司</t>
  </si>
  <si>
    <t>新疆永汇宏税务咨询有限公司</t>
  </si>
  <si>
    <t>新疆兰玉信息科技有限公司</t>
  </si>
  <si>
    <t>新疆金科智慧服务有限公司</t>
  </si>
  <si>
    <t>新疆维点信息科技有限公司</t>
  </si>
  <si>
    <t>宝武共享服务有限公司西北分公司</t>
  </si>
  <si>
    <t>新疆金瑞企业管理有限公司</t>
  </si>
  <si>
    <t>新疆中通客车有限公司</t>
  </si>
  <si>
    <t>新疆七一酱园酿造有限公司</t>
  </si>
  <si>
    <t>国药集团新疆制药有限公司</t>
  </si>
  <si>
    <t>新疆中泰化学股份有限公司</t>
  </si>
  <si>
    <t>新疆申新汽车销售服务有限公司</t>
  </si>
  <si>
    <t>乌鲁木齐正大畜牧有限公司</t>
  </si>
  <si>
    <t>新疆冶金建设（集团）有限责任公司</t>
  </si>
  <si>
    <t>宝钢集团新疆八一钢铁有限公司</t>
  </si>
  <si>
    <t>新疆北元－泰瑞机械工程有限公司</t>
  </si>
  <si>
    <t>乌鲁木齐安保（集团）有限公司</t>
  </si>
  <si>
    <t>新疆交通建设集团股份有限公司</t>
  </si>
  <si>
    <t>新疆怡林实业股份有限公司</t>
  </si>
  <si>
    <t>广汇能源股份有限公司</t>
  </si>
  <si>
    <t>乌鲁木齐市振良化工有限公司</t>
  </si>
  <si>
    <t>新疆惠文网络信息系统工程有限公司</t>
  </si>
  <si>
    <t>新疆新冶华美科技有限公司</t>
  </si>
  <si>
    <t>新疆中泰进出口贸易有限公司</t>
  </si>
  <si>
    <t>新疆八一钢铁股份有限公司</t>
  </si>
  <si>
    <t>新疆中元天能油气科技股份有限公司</t>
  </si>
  <si>
    <t>中粮可口可乐饮料（新疆）有限公司</t>
  </si>
  <si>
    <t>新疆每日集团有限公司</t>
  </si>
  <si>
    <t>新疆惠通陆华汽车销售有限公司</t>
  </si>
  <si>
    <t>新疆维吾尔药业有限责任公司</t>
  </si>
  <si>
    <t>新疆新康农业发展有限公司</t>
  </si>
  <si>
    <t>新疆科能新材料技术股份有限公司</t>
  </si>
  <si>
    <t>新疆金源人力资源服务有限公司</t>
  </si>
  <si>
    <t>新疆八钢国际贸易股份有限公司</t>
  </si>
  <si>
    <t>新疆嘉润德石化产品有限公司</t>
  </si>
  <si>
    <t>乌鲁木齐燕宝汽车销售服务有限公司</t>
  </si>
  <si>
    <t>新疆新佳软件有限公司</t>
  </si>
  <si>
    <t>乌鲁木齐中辰伟业工程机械有限责任公司</t>
  </si>
  <si>
    <t>纳爱斯乌鲁木齐有限公司</t>
  </si>
  <si>
    <t>冠新软件股份有限公司</t>
  </si>
  <si>
    <t>新疆西尔丹食品有限公司</t>
  </si>
  <si>
    <t>乌鲁木齐市隆美尔塑料制品有限公司</t>
  </si>
  <si>
    <t>乌鲁木齐市统新捷物流有限公司</t>
  </si>
  <si>
    <t>新疆顺通物流有限公司</t>
  </si>
  <si>
    <t>新疆鑫发伟业商贸有限公司</t>
  </si>
  <si>
    <t>新疆龙海达物流有限公司</t>
  </si>
  <si>
    <t>新疆国聘人才有限公司</t>
  </si>
  <si>
    <t>新疆齐鲁建设项目管理咨询有限公司</t>
  </si>
  <si>
    <t>新疆八钢钢管有限责任公司</t>
  </si>
  <si>
    <t>新疆奥士食品有限公司</t>
  </si>
  <si>
    <t>新疆牧神机械有限责任公司</t>
  </si>
  <si>
    <t>有组织转移就业人员社保补贴</t>
  </si>
  <si>
    <t>新疆华夏农业有限公司</t>
  </si>
  <si>
    <t>新疆瑞阳科技发展有限公司</t>
  </si>
  <si>
    <t>新疆千里马旅游科技有限公司</t>
  </si>
  <si>
    <t>新疆信必达人力资源服务有限公司</t>
  </si>
  <si>
    <t>新疆正鹏贸易有限公司</t>
  </si>
  <si>
    <t>新疆天熙环保科技有限公司</t>
  </si>
  <si>
    <t>新疆康信肠衣制造有限公司</t>
  </si>
  <si>
    <t>新疆华瑞众恒电梯有限公司</t>
  </si>
  <si>
    <t>新疆海螺型材有限责任公司</t>
  </si>
  <si>
    <t>新疆圣雄能源股份有限公司</t>
  </si>
  <si>
    <t>新疆北方钢铁国际物流股份有限公司</t>
  </si>
  <si>
    <t>新疆龙源电力工程有限公司</t>
  </si>
  <si>
    <t>新疆泰天苑置业有限公司</t>
  </si>
  <si>
    <t>乌鲁木齐欣奥永盛商贸有限公司</t>
  </si>
  <si>
    <t>新疆广汇清洁能源科技有限责任公司</t>
  </si>
  <si>
    <t>新疆中财管道有限公司</t>
  </si>
  <si>
    <t>新疆联盛科技有限公司</t>
  </si>
  <si>
    <t>新疆鑫和新环卫绿化有限公司</t>
  </si>
  <si>
    <t>新疆鼎源融资租赁股份有限公司</t>
  </si>
  <si>
    <t>乌鲁木齐市恒升健齿齿科技术有限公司</t>
  </si>
  <si>
    <t>新疆共创神思电子科技有限公司</t>
  </si>
  <si>
    <t>新疆展博国际贸易有限公司</t>
  </si>
  <si>
    <t>新疆鹏浩人才服务有限公司</t>
  </si>
  <si>
    <t>新疆工程机械科技有限公司</t>
  </si>
  <si>
    <t>乌鲁木齐城市轨道集团有限公司</t>
  </si>
  <si>
    <t>新疆天汇华辰汽车销售服务有限公司</t>
  </si>
  <si>
    <t>陕汽新疆汽车有限公司</t>
  </si>
  <si>
    <t>新疆钢铁设计院有限责任公司</t>
  </si>
  <si>
    <t>新疆中泰化学阜康能源有限公司</t>
  </si>
  <si>
    <t>新疆成锦信息科技有限公司</t>
  </si>
  <si>
    <t>新疆阜丰生物科技有限公司</t>
  </si>
  <si>
    <t>新疆九点阳光物业服务有限公司</t>
  </si>
  <si>
    <t>新疆大西运物流有限公司</t>
  </si>
  <si>
    <t>新疆市政轨道交通有限公司</t>
  </si>
  <si>
    <t>新疆中泰信息技术工程有限公司</t>
  </si>
  <si>
    <t>天健会计师事务所（特殊普通合伙）新疆分所</t>
  </si>
  <si>
    <t>新疆盛合投资有限公司</t>
  </si>
  <si>
    <t>新疆新能源研究院有限责任公司</t>
  </si>
  <si>
    <t>新疆绿巨能能源科技发展有限公司</t>
  </si>
  <si>
    <t>乌鲁木齐秉信环保包装有限公司</t>
  </si>
  <si>
    <t>乌鲁木齐市汇信小额贷款有限责任公司</t>
  </si>
  <si>
    <t>新疆丰华神州汽车配件股份有限公司</t>
  </si>
  <si>
    <t>乌鲁木齐市每日每夜农副产品加工有限公司</t>
  </si>
  <si>
    <t>乌鲁木齐天耀伟业信息技术服务有限公司</t>
  </si>
  <si>
    <t>新疆银海鼎峰软件有限公司</t>
  </si>
  <si>
    <t>新疆农牧业投资（集团）有限责任公司</t>
  </si>
  <si>
    <t>新疆振坤物流股份有限公司</t>
  </si>
  <si>
    <t>新疆前瑞劳务服务有限公司</t>
  </si>
  <si>
    <t>新疆北斗同创信息科技有限公司</t>
  </si>
  <si>
    <t>新疆金斛保安服务有限公司</t>
  </si>
  <si>
    <t>乌鲁木齐泰天苑物业服务有限公司</t>
  </si>
  <si>
    <t>新疆海鸿实业投资有限公司</t>
  </si>
  <si>
    <t>乌鲁木齐昊合城美物业服务有限公司</t>
  </si>
  <si>
    <t>新疆联恒汇盛电梯有限公司</t>
  </si>
  <si>
    <t>新疆早晚八点半贸易有限公司</t>
  </si>
  <si>
    <t>新疆景翔市政绿化工程有限公司</t>
  </si>
  <si>
    <t>新疆致远通智能系统工程有限公司</t>
  </si>
  <si>
    <t>新疆斗墨信息科技有限公司</t>
  </si>
  <si>
    <t>乌鲁木齐市莲廷原物业服务有限公司</t>
  </si>
  <si>
    <t>新疆信硕工程科技有限公司</t>
  </si>
  <si>
    <t>乌鲁木齐万达广场商业管理有限公司</t>
  </si>
  <si>
    <t>新疆绿格洁瑞环境检测技术有限公司</t>
  </si>
  <si>
    <t>乌鲁木齐燕骏汽车销售服务有限公司</t>
  </si>
  <si>
    <t>新疆信和创客企业管理有限公司</t>
  </si>
  <si>
    <t>乌鲁木齐广汇天然气有限公司</t>
  </si>
  <si>
    <t>新疆华正资产价格评估有限公司</t>
  </si>
  <si>
    <t>光正建设集团有限公司</t>
  </si>
  <si>
    <t>安徽省城建设计研究总院股份有限公司新疆分院</t>
  </si>
  <si>
    <t>新疆隆成实业集团有限公司</t>
  </si>
  <si>
    <t>新疆铭万贸易有限公司</t>
  </si>
  <si>
    <t>乌鲁木齐嘉和兴物业服务有限公司</t>
  </si>
  <si>
    <t>乌鲁木齐信和信企业管理咨询有限公司</t>
  </si>
  <si>
    <t>新疆会泽天诚会计服务有限公司</t>
  </si>
  <si>
    <t>新疆中泰智汇现代服务股份有限公司</t>
  </si>
  <si>
    <t>新疆百成鲜食（集团）供应链有限公司</t>
  </si>
  <si>
    <t>新疆知正供应链有限公司</t>
  </si>
  <si>
    <t>新疆海宇新明新能源科技有限公司</t>
  </si>
  <si>
    <t>新疆维嘉新电力技术服务有限公司</t>
  </si>
  <si>
    <t>乌鲁木齐千友企业管理服务有限公司</t>
  </si>
  <si>
    <t>乌鲁木齐万达电影城有限公司</t>
  </si>
  <si>
    <t>乌鲁木齐亚心维泰保安服务有限责任公司</t>
  </si>
  <si>
    <t>新疆集大千弘信息科技有限公司</t>
  </si>
  <si>
    <t>金科智慧服务集团股份有限公司新疆分公司</t>
  </si>
  <si>
    <t>新疆昌正工程科技有限责任公司</t>
  </si>
  <si>
    <t>新疆品宣生物科技有限责任公司</t>
  </si>
  <si>
    <t>新疆尚文电力设计院有限公司</t>
  </si>
  <si>
    <t>新疆众上信息科技有限公司</t>
  </si>
  <si>
    <t>新疆双华供应链股份有限公司</t>
  </si>
  <si>
    <t>中煤建筑安装工程集团有限公司新疆分公司</t>
  </si>
  <si>
    <t>中建西部建设新疆有限公司</t>
  </si>
  <si>
    <t>卓郎新疆智能机械有限公司</t>
  </si>
  <si>
    <t>新疆新研牧神科技有限公司</t>
  </si>
  <si>
    <t>新疆金雪驰科技股份有限公司</t>
  </si>
  <si>
    <t>新疆善若水投资有限责任公司</t>
  </si>
  <si>
    <t>新疆屯河丝路资源有限公司</t>
  </si>
  <si>
    <t>乌鲁木齐丝路文通网络科技有限公司</t>
  </si>
  <si>
    <t>新疆海蓝环保科技有限公司</t>
  </si>
  <si>
    <t>新疆子畅软件有限公司</t>
  </si>
  <si>
    <t>乌鲁木齐新华万通汽车职业技能培训学校有限公司</t>
  </si>
  <si>
    <t>新疆奥尊智联网络科技有限公司</t>
  </si>
  <si>
    <t>广汽乘用车有限公司新疆分公司</t>
  </si>
  <si>
    <t>新疆账房姑娘会计服务有限公司</t>
  </si>
  <si>
    <t>乌鲁木齐昊宏达人力资源管理有限公司</t>
  </si>
  <si>
    <t>新疆军浩房地产开发有限公司</t>
  </si>
  <si>
    <t>新疆豪永祥商贸有限公司</t>
  </si>
  <si>
    <t>乌鲁木齐艳阳天财务咨询有限公司</t>
  </si>
  <si>
    <t>新疆高维人力资源服务有限公司</t>
  </si>
  <si>
    <t>新疆云睿信息技术有限公司</t>
  </si>
  <si>
    <t>龙建路桥新疆有限公司</t>
  </si>
  <si>
    <t>新疆网盾教育科技有限公司</t>
  </si>
  <si>
    <t>新疆国科融新智能科技开发有限公司</t>
  </si>
  <si>
    <t>乌鲁木齐万达文华酒店管理有限公司万达文华酒店</t>
  </si>
  <si>
    <t>2023年11月-2024年3月企业社保补贴（个人部分）公示</t>
  </si>
  <si>
    <t>享受社会保险补贴人员姓名</t>
  </si>
  <si>
    <t>范嘉伟</t>
  </si>
  <si>
    <t>谷雅茹</t>
  </si>
  <si>
    <t>刘钰婧</t>
  </si>
  <si>
    <t>陈园姮</t>
  </si>
  <si>
    <t>肖雨馨</t>
  </si>
  <si>
    <t>李梦轩</t>
  </si>
  <si>
    <t>种梓俊</t>
  </si>
  <si>
    <t>简泽轩</t>
  </si>
  <si>
    <t>石艺</t>
  </si>
  <si>
    <t>王梦茹</t>
  </si>
  <si>
    <t>张娅娟</t>
  </si>
  <si>
    <t>吴雯静</t>
  </si>
  <si>
    <t>刘芮</t>
  </si>
  <si>
    <t>王紫璇</t>
  </si>
  <si>
    <t>任牵遥</t>
  </si>
  <si>
    <t>牛莉</t>
  </si>
  <si>
    <t>张熙</t>
  </si>
  <si>
    <t>仲耀文</t>
  </si>
  <si>
    <t>杜尔达娜·艾西丁</t>
  </si>
  <si>
    <t>马雪玲</t>
  </si>
  <si>
    <t>李泓锐</t>
  </si>
  <si>
    <t>郭格格</t>
  </si>
  <si>
    <t>张晨阳</t>
  </si>
  <si>
    <t>袁烨成</t>
  </si>
  <si>
    <t>冯嘉霖</t>
  </si>
  <si>
    <t>李乐乐</t>
  </si>
  <si>
    <t>马春霞</t>
  </si>
  <si>
    <t>阿曼古丽·阿卜杜拉</t>
  </si>
  <si>
    <t>姚园</t>
  </si>
  <si>
    <t>萨吉旦姆·吐尔逊</t>
  </si>
  <si>
    <t>苏麦耶·艾买提</t>
  </si>
  <si>
    <t>阿斯古力·阿不都热合曼</t>
  </si>
  <si>
    <t>樊光辉</t>
  </si>
  <si>
    <t>欧阳平</t>
  </si>
  <si>
    <t>阿曼尼萨·艾比卜拉</t>
  </si>
  <si>
    <t>迪丽白尔·买买提力</t>
  </si>
  <si>
    <t>高念志</t>
  </si>
  <si>
    <t>康世杰</t>
  </si>
  <si>
    <t>马博龙</t>
  </si>
  <si>
    <t>努尔比耶姆·玉苏普</t>
  </si>
  <si>
    <t>李家龙</t>
  </si>
  <si>
    <t>姆妮热·麦麦提</t>
  </si>
  <si>
    <t>曾乃提古丽·图尔荪</t>
  </si>
  <si>
    <t>美合日班·玉荪</t>
  </si>
  <si>
    <t>艾孜买提·艾合买提</t>
  </si>
  <si>
    <t>祖力菲拉·吐尔逊买买提</t>
  </si>
  <si>
    <t>沙依努尔·希热艾力</t>
  </si>
  <si>
    <t>则米热古丽·毛拉</t>
  </si>
  <si>
    <t>鲁清琳</t>
  </si>
  <si>
    <t>帕提古丽·阿布拉江</t>
  </si>
  <si>
    <t>阿曼姑丽·吾布力</t>
  </si>
  <si>
    <t>依斯拉皮力·阿布都卡迪尔</t>
  </si>
  <si>
    <t>阿卜杜热西提·艾海提</t>
  </si>
  <si>
    <t>艾麦尔艾力·克尔米拉</t>
  </si>
  <si>
    <t>阿卜杜外力·乌热伊木</t>
  </si>
  <si>
    <t>李欣宇</t>
  </si>
  <si>
    <t>汤苗</t>
  </si>
  <si>
    <t>代宛林</t>
  </si>
  <si>
    <t>马晓燕</t>
  </si>
  <si>
    <t>汤舒宇</t>
  </si>
  <si>
    <t>阿迪拉·阿布都如苏力</t>
  </si>
  <si>
    <t>努力亚木·努尔</t>
  </si>
  <si>
    <t>刘洁</t>
  </si>
  <si>
    <t>史成武</t>
  </si>
  <si>
    <t>麦提喀斯木·麦麦提</t>
  </si>
  <si>
    <t>木合塔尔·麦麦提</t>
  </si>
  <si>
    <t>拜合提亚尔·图尔荪</t>
  </si>
  <si>
    <t>阿克桌勒·沙特巴勒德</t>
  </si>
  <si>
    <t>依木拉·迪力木拉提</t>
  </si>
  <si>
    <t>玛依热·阿力木</t>
  </si>
  <si>
    <t>王天鹏</t>
  </si>
  <si>
    <t>夏布开提·夏米西丁</t>
  </si>
  <si>
    <t>马杰</t>
  </si>
  <si>
    <t>艾力凯木·热合曼</t>
  </si>
  <si>
    <t>林浩</t>
  </si>
  <si>
    <t>马明远</t>
  </si>
  <si>
    <t>阿力普·艾热提</t>
  </si>
  <si>
    <t>柴晓燕</t>
  </si>
  <si>
    <t>邓文倩</t>
  </si>
  <si>
    <t>罗强</t>
  </si>
  <si>
    <t>徐康力</t>
  </si>
  <si>
    <t>李玉奇</t>
  </si>
  <si>
    <t>艾克拜尔江·阿肯</t>
  </si>
  <si>
    <t>李文萱</t>
  </si>
  <si>
    <t>蔺凡</t>
  </si>
  <si>
    <t>吴雪婷</t>
  </si>
  <si>
    <t>孙懿德</t>
  </si>
  <si>
    <t>代鑫</t>
  </si>
  <si>
    <t>吕允哲</t>
  </si>
  <si>
    <t>张泽强</t>
  </si>
  <si>
    <t>祁长苗</t>
  </si>
  <si>
    <t>周淑亮</t>
  </si>
  <si>
    <t>党弋捷</t>
  </si>
  <si>
    <t>党和平</t>
  </si>
  <si>
    <t>范璐璐</t>
  </si>
  <si>
    <t>和文</t>
  </si>
  <si>
    <t>周善生</t>
  </si>
  <si>
    <t>杨佳明</t>
  </si>
  <si>
    <t>阿迪力江·阿不都依</t>
  </si>
  <si>
    <t>王蕊</t>
  </si>
  <si>
    <t>杨汶靖</t>
  </si>
  <si>
    <t>乃福赛尔·赛皮丁</t>
  </si>
  <si>
    <t>朱飞</t>
  </si>
  <si>
    <t>赵宇航</t>
  </si>
  <si>
    <t>温钟涵</t>
  </si>
  <si>
    <t>赵怀森</t>
  </si>
  <si>
    <t>徐贤良</t>
  </si>
  <si>
    <t>冯起</t>
  </si>
  <si>
    <t>陶子康</t>
  </si>
  <si>
    <t>蒋永蓉</t>
  </si>
  <si>
    <t>李晓燕</t>
  </si>
  <si>
    <t>徐照远</t>
  </si>
  <si>
    <t>王姝力</t>
  </si>
  <si>
    <t>余春妮</t>
  </si>
  <si>
    <t>孙振江</t>
  </si>
  <si>
    <t>汪子鹏</t>
  </si>
  <si>
    <t>拉孜娜·库尔慢别克</t>
  </si>
  <si>
    <t>肖粤云</t>
  </si>
  <si>
    <t>唐卓然</t>
  </si>
  <si>
    <t>邓磊</t>
  </si>
  <si>
    <t>谢浩天</t>
  </si>
  <si>
    <t>颜帅威</t>
  </si>
  <si>
    <t>杨国明</t>
  </si>
  <si>
    <t>吕俊凡</t>
  </si>
  <si>
    <t>李瑞清</t>
  </si>
  <si>
    <t>王瑞杰</t>
  </si>
  <si>
    <t>狄文琦</t>
  </si>
  <si>
    <t>李娜</t>
  </si>
  <si>
    <t>刘威龙</t>
  </si>
  <si>
    <t>冉志杰</t>
  </si>
  <si>
    <t>张怡帆</t>
  </si>
  <si>
    <t>蒲煜坤</t>
  </si>
  <si>
    <t>李俊道</t>
  </si>
  <si>
    <t>鲁瑶</t>
  </si>
  <si>
    <t>王嘉欣</t>
  </si>
  <si>
    <t>田小龙</t>
  </si>
  <si>
    <t>苏玉霞</t>
  </si>
  <si>
    <t>张臣臣</t>
  </si>
  <si>
    <t>徐婷婷</t>
  </si>
  <si>
    <t>郭媛</t>
  </si>
  <si>
    <t>赵国文</t>
  </si>
  <si>
    <t>李天一</t>
  </si>
  <si>
    <t>朱翔雪</t>
  </si>
  <si>
    <t>袁思晋</t>
  </si>
  <si>
    <t>郭鹏</t>
  </si>
  <si>
    <t>刘鑫磊</t>
  </si>
  <si>
    <t>李菲</t>
  </si>
  <si>
    <t>席亚倩</t>
  </si>
  <si>
    <t>甘子恩</t>
  </si>
  <si>
    <t>梁睿敏</t>
  </si>
  <si>
    <t>叶斯波拉提·阿依加力克</t>
  </si>
  <si>
    <t>姜雪婷</t>
  </si>
  <si>
    <t>孙文龙</t>
  </si>
  <si>
    <t>胡雨涵</t>
  </si>
  <si>
    <t>高子琇</t>
  </si>
  <si>
    <t>郭一霏</t>
  </si>
  <si>
    <t>邱会淋</t>
  </si>
  <si>
    <t>陈丽媛</t>
  </si>
  <si>
    <t>马喜红</t>
  </si>
  <si>
    <t>蒲璇雪</t>
  </si>
  <si>
    <t>斯米热·斯迪克</t>
  </si>
  <si>
    <t>阿娜尔古丽·买赛地</t>
  </si>
  <si>
    <t>努尔阿米乃姆·萨伍提</t>
  </si>
  <si>
    <t>沙添新</t>
  </si>
  <si>
    <t>努日曼古丽·艾海提</t>
  </si>
  <si>
    <t>韩丽华</t>
  </si>
  <si>
    <t>屯妮萨古丽·图尔贡</t>
  </si>
  <si>
    <t>苏比努尔·买买提</t>
  </si>
  <si>
    <t>阿丽米热·吐尔地</t>
  </si>
  <si>
    <t>闫天祥</t>
  </si>
  <si>
    <t>苏来曼·肉孜</t>
  </si>
  <si>
    <t>李凯丽</t>
  </si>
  <si>
    <t>陈思炜</t>
  </si>
  <si>
    <t>艾尔西丁·阿合买提江</t>
  </si>
  <si>
    <t>周光辉</t>
  </si>
  <si>
    <t>童海麦</t>
  </si>
  <si>
    <t>迪丽拜尔·图尔荪</t>
  </si>
  <si>
    <t>古丽米娜·艾山江</t>
  </si>
  <si>
    <t>李可</t>
  </si>
  <si>
    <t>张毅千</t>
  </si>
  <si>
    <t>丁永凯</t>
  </si>
  <si>
    <t>宋文婷</t>
  </si>
  <si>
    <t>董徽</t>
  </si>
  <si>
    <t>郭雨浩</t>
  </si>
  <si>
    <t>周生君</t>
  </si>
  <si>
    <t>阿不都拉·乃斯肉拉木</t>
  </si>
  <si>
    <t>楼伟育</t>
  </si>
  <si>
    <t>张嘉蕊</t>
  </si>
  <si>
    <t>焦金霞</t>
  </si>
  <si>
    <t>冯小龙</t>
  </si>
  <si>
    <t>张旋</t>
  </si>
  <si>
    <t>祖里卡尔江·牙生</t>
  </si>
  <si>
    <t>彭翔</t>
  </si>
  <si>
    <t>布热比·图尔荪</t>
  </si>
  <si>
    <t>范博文</t>
  </si>
  <si>
    <t>唐云龙</t>
  </si>
  <si>
    <t>张帝</t>
  </si>
  <si>
    <t>杨玉鑫</t>
  </si>
  <si>
    <t>赵迎利</t>
  </si>
  <si>
    <t>汪韬</t>
  </si>
  <si>
    <t>彭海东</t>
  </si>
  <si>
    <t>胡永君</t>
  </si>
  <si>
    <t>李涛</t>
  </si>
  <si>
    <t>练心悦</t>
  </si>
  <si>
    <t>赵新新</t>
  </si>
  <si>
    <t>王敬雯</t>
  </si>
  <si>
    <t>陈鑫</t>
  </si>
  <si>
    <t>方凌</t>
  </si>
  <si>
    <t>梁亦轩</t>
  </si>
  <si>
    <t>唐扬</t>
  </si>
  <si>
    <t>李春漫</t>
  </si>
  <si>
    <t>何思宁</t>
  </si>
  <si>
    <t>马雪飞</t>
  </si>
  <si>
    <t>唐秀梅</t>
  </si>
  <si>
    <t>金瑞</t>
  </si>
  <si>
    <t>邵明豪</t>
  </si>
  <si>
    <t>李雪</t>
  </si>
  <si>
    <t>龚思怡</t>
  </si>
  <si>
    <t>梅东奎</t>
  </si>
  <si>
    <t>鄢万红</t>
  </si>
  <si>
    <t>汤努尔·贾生别克</t>
  </si>
  <si>
    <t>马浩洁</t>
  </si>
  <si>
    <t>王思涵</t>
  </si>
  <si>
    <t>张燕琼</t>
  </si>
  <si>
    <t>马媛</t>
  </si>
  <si>
    <t>朱靖雯</t>
  </si>
  <si>
    <t>徐兰</t>
  </si>
  <si>
    <t>杨引弟</t>
  </si>
  <si>
    <t>庞智瑶</t>
  </si>
  <si>
    <t>马怡雪</t>
  </si>
  <si>
    <t>张洁</t>
  </si>
  <si>
    <t>韩雨桐</t>
  </si>
  <si>
    <t>梁富</t>
  </si>
  <si>
    <t>姜亦昕</t>
  </si>
  <si>
    <t>张舒蕾</t>
  </si>
  <si>
    <t>郭瑞瑞</t>
  </si>
  <si>
    <t>王天</t>
  </si>
  <si>
    <t>李雅婷</t>
  </si>
  <si>
    <t>马慧荣</t>
  </si>
  <si>
    <t>邢绪航</t>
  </si>
  <si>
    <t>李知岭</t>
  </si>
  <si>
    <t>包顺</t>
  </si>
  <si>
    <t>牙里坤·玉素甫江</t>
  </si>
  <si>
    <t>周雨帆</t>
  </si>
  <si>
    <t>刘世辉</t>
  </si>
  <si>
    <t>牟佰龙</t>
  </si>
  <si>
    <t>苏祖鹏</t>
  </si>
  <si>
    <t>马彩琪</t>
  </si>
  <si>
    <t>胡欢欢</t>
  </si>
  <si>
    <t>乔丹</t>
  </si>
  <si>
    <t>李彦博</t>
  </si>
  <si>
    <t>侯建军</t>
  </si>
  <si>
    <t>王家学</t>
  </si>
  <si>
    <t>唐肖</t>
  </si>
  <si>
    <t>杜海涛</t>
  </si>
  <si>
    <t>曹春阳</t>
  </si>
  <si>
    <t>刘星瑞</t>
  </si>
  <si>
    <t>曹伟杰</t>
  </si>
  <si>
    <t>年学飞</t>
  </si>
  <si>
    <t>向衡</t>
  </si>
  <si>
    <t>陈娜</t>
  </si>
  <si>
    <t>牟堰晴</t>
  </si>
  <si>
    <t>李晓霞</t>
  </si>
  <si>
    <t>苏拜旦·哈斯木江</t>
  </si>
  <si>
    <t>王琨</t>
  </si>
  <si>
    <t>雪煜轩</t>
  </si>
  <si>
    <t>何永森</t>
  </si>
  <si>
    <t>张晗轩</t>
  </si>
  <si>
    <t>王星宇</t>
  </si>
  <si>
    <t>邵倩</t>
  </si>
  <si>
    <t>马志勤</t>
  </si>
  <si>
    <t>纪泽浩</t>
  </si>
  <si>
    <t>马小刚</t>
  </si>
  <si>
    <t>张玉婷</t>
  </si>
  <si>
    <t>彭倩</t>
  </si>
  <si>
    <t>马超</t>
  </si>
  <si>
    <t>韩焦洪</t>
  </si>
  <si>
    <t>杨锐</t>
  </si>
  <si>
    <t>甫尔卡特</t>
  </si>
  <si>
    <t>杨胜德</t>
  </si>
  <si>
    <t>刘旭</t>
  </si>
  <si>
    <t>魏佳辉</t>
  </si>
  <si>
    <t>吴鸿金</t>
  </si>
  <si>
    <t>王文哲</t>
  </si>
  <si>
    <t>尤松园</t>
  </si>
  <si>
    <t>张成全</t>
  </si>
  <si>
    <t>郭晓峰</t>
  </si>
  <si>
    <t>曾欣怡</t>
  </si>
  <si>
    <t>崔雷鸽</t>
  </si>
  <si>
    <t>王诗焕</t>
  </si>
  <si>
    <t>田甲培</t>
  </si>
  <si>
    <t>房天宇</t>
  </si>
  <si>
    <t>赵晨宇</t>
  </si>
  <si>
    <t>关董伟</t>
  </si>
  <si>
    <t>郭武英</t>
  </si>
  <si>
    <t>梁雪剑</t>
  </si>
  <si>
    <t>古力皮艳木·买买提</t>
  </si>
  <si>
    <t>王有军</t>
  </si>
  <si>
    <t>闪栋栋</t>
  </si>
  <si>
    <t>陈彦旭</t>
  </si>
  <si>
    <t>李玉宏</t>
  </si>
  <si>
    <t>马悦</t>
  </si>
  <si>
    <t>马文雪儿</t>
  </si>
  <si>
    <t>赵龙</t>
  </si>
  <si>
    <t>王振新</t>
  </si>
  <si>
    <t>马春光</t>
  </si>
  <si>
    <t>仲梦婕</t>
  </si>
  <si>
    <t>王加乐</t>
  </si>
  <si>
    <t>巴格登</t>
  </si>
  <si>
    <t>马瑶</t>
  </si>
  <si>
    <t>马建</t>
  </si>
  <si>
    <t>张鑫</t>
  </si>
  <si>
    <t>考沙尔·马木尔别克</t>
  </si>
  <si>
    <t>殷收回</t>
  </si>
  <si>
    <t>杨勇杰</t>
  </si>
  <si>
    <t>张隐麒</t>
  </si>
  <si>
    <t>孙纪开</t>
  </si>
  <si>
    <t>阿合卓力·沙哈提</t>
  </si>
  <si>
    <t>姜龑</t>
  </si>
  <si>
    <t>杨彦周</t>
  </si>
  <si>
    <t>杨虎</t>
  </si>
  <si>
    <t>南贵飞</t>
  </si>
  <si>
    <t>赵新秀</t>
  </si>
  <si>
    <t>魏玉通</t>
  </si>
  <si>
    <t>何银成</t>
  </si>
  <si>
    <t>马铭扬</t>
  </si>
  <si>
    <t>党逸哲</t>
  </si>
  <si>
    <t>马国占</t>
  </si>
  <si>
    <t>张正鹏</t>
  </si>
  <si>
    <t>马洪祥</t>
  </si>
  <si>
    <t>李东东</t>
  </si>
  <si>
    <t>胥默萱</t>
  </si>
  <si>
    <t>高建超</t>
  </si>
  <si>
    <t>李子豪</t>
  </si>
  <si>
    <t>巴合义努尔·阿德力别克</t>
  </si>
  <si>
    <t>郭娅</t>
  </si>
  <si>
    <t>赵鹏</t>
  </si>
  <si>
    <t>路智耀</t>
  </si>
  <si>
    <t>涂伦峰</t>
  </si>
  <si>
    <t>夏胜利</t>
  </si>
  <si>
    <t>王俊启</t>
  </si>
  <si>
    <t>聂小楠</t>
  </si>
  <si>
    <t>努尔比耶·阿卜杜艾尼</t>
  </si>
  <si>
    <t>张域</t>
  </si>
  <si>
    <t>阿布来提·阿里木</t>
  </si>
  <si>
    <t>周琳钧</t>
  </si>
  <si>
    <t>兰立强</t>
  </si>
  <si>
    <t>赵繁</t>
  </si>
  <si>
    <t>金诚卓</t>
  </si>
  <si>
    <t>杜治萩</t>
  </si>
  <si>
    <t>胡中杰</t>
  </si>
  <si>
    <t>谭玉琦</t>
  </si>
  <si>
    <t>孙明龙</t>
  </si>
  <si>
    <t>刘丹</t>
  </si>
  <si>
    <t>易冯雨</t>
  </si>
  <si>
    <t>金鹏鹏</t>
  </si>
  <si>
    <t>郭思辰</t>
  </si>
  <si>
    <t>曹坤云</t>
  </si>
  <si>
    <t>刘婷</t>
  </si>
  <si>
    <t>张敞渲</t>
  </si>
  <si>
    <t>李雪东</t>
  </si>
  <si>
    <t>马青荣</t>
  </si>
  <si>
    <t>凌晨</t>
  </si>
  <si>
    <t>孙新雨</t>
  </si>
  <si>
    <t>宋玉洁</t>
  </si>
  <si>
    <t>刘源</t>
  </si>
  <si>
    <t>李家娟</t>
  </si>
  <si>
    <t>贺欢欢</t>
  </si>
  <si>
    <t>杨海强</t>
  </si>
  <si>
    <t>彭俊杰</t>
  </si>
  <si>
    <t>张龙</t>
  </si>
  <si>
    <t>马恩琦</t>
  </si>
  <si>
    <t>温博健</t>
  </si>
  <si>
    <t>毛学佩</t>
  </si>
  <si>
    <t>白玉辉</t>
  </si>
  <si>
    <t>撒飞虎</t>
  </si>
  <si>
    <t>李苏</t>
  </si>
  <si>
    <t>赵志刚</t>
  </si>
  <si>
    <t>万美清</t>
  </si>
  <si>
    <t>李劼</t>
  </si>
  <si>
    <t>安东东</t>
  </si>
  <si>
    <t>李欢</t>
  </si>
  <si>
    <t>王吉德</t>
  </si>
  <si>
    <t>杨小平</t>
  </si>
  <si>
    <t>吾拉哈提·努尔包勒</t>
  </si>
  <si>
    <t>胡勇龙</t>
  </si>
  <si>
    <t>张鸿汉</t>
  </si>
  <si>
    <t>陈超</t>
  </si>
  <si>
    <t>李生凯</t>
  </si>
  <si>
    <t>杨幸</t>
  </si>
  <si>
    <t>王有福</t>
  </si>
  <si>
    <t>崔宏山</t>
  </si>
  <si>
    <t>张利刚</t>
  </si>
  <si>
    <t>李文越</t>
  </si>
  <si>
    <t>祁鑫</t>
  </si>
  <si>
    <t>马爱禄</t>
  </si>
  <si>
    <t>凡浩浩</t>
  </si>
  <si>
    <t>汪鹏</t>
  </si>
  <si>
    <t>杨静</t>
  </si>
  <si>
    <t>马宝虎</t>
  </si>
  <si>
    <t>高永武</t>
  </si>
  <si>
    <t>韩盼军</t>
  </si>
  <si>
    <t>廖红艳</t>
  </si>
  <si>
    <t>曹欣欣</t>
  </si>
  <si>
    <t>马宝山</t>
  </si>
  <si>
    <t>肖川疆</t>
  </si>
  <si>
    <t>达斯吐尔·叶尔力克</t>
  </si>
  <si>
    <t>陈凤凤</t>
  </si>
  <si>
    <t>刘茹云</t>
  </si>
  <si>
    <t>马建青</t>
  </si>
  <si>
    <t>余世龙</t>
  </si>
  <si>
    <t>张德翔</t>
  </si>
  <si>
    <t>刘星</t>
  </si>
  <si>
    <t>曹廷廷</t>
  </si>
  <si>
    <t>周慧</t>
  </si>
  <si>
    <t>何星慧</t>
  </si>
  <si>
    <t>赵兆辉</t>
  </si>
  <si>
    <t>加了恩·别坎</t>
  </si>
  <si>
    <t>苟文斌</t>
  </si>
  <si>
    <t>曹明慧</t>
  </si>
  <si>
    <t>谈江浩</t>
  </si>
  <si>
    <t>刘世龙</t>
  </si>
  <si>
    <t>黄建桥</t>
  </si>
  <si>
    <t>佘超亚</t>
  </si>
  <si>
    <t>沙木合尔·祖尔旦艾力</t>
  </si>
  <si>
    <t>沙海军</t>
  </si>
  <si>
    <t>宋晓亚</t>
  </si>
  <si>
    <t>陈辉</t>
  </si>
  <si>
    <t>辛凯龙</t>
  </si>
  <si>
    <t>张振玉</t>
  </si>
  <si>
    <t>付晋芝</t>
  </si>
  <si>
    <t>穆文</t>
  </si>
  <si>
    <t>刘聪聪</t>
  </si>
  <si>
    <t>善彦彦</t>
  </si>
  <si>
    <t>葛成元</t>
  </si>
  <si>
    <t>于杰</t>
  </si>
  <si>
    <t>庞玮健</t>
  </si>
  <si>
    <t>赵仰月</t>
  </si>
  <si>
    <t>吴瑞玉</t>
  </si>
  <si>
    <t>曹琳云</t>
  </si>
  <si>
    <t>尼加提·艾沙江</t>
  </si>
  <si>
    <t>杨智</t>
  </si>
  <si>
    <t>侯亚博</t>
  </si>
  <si>
    <t>武越</t>
  </si>
  <si>
    <t>牛志选</t>
  </si>
  <si>
    <t>赵文康</t>
  </si>
  <si>
    <t>杨全喜</t>
  </si>
  <si>
    <t>孙倩</t>
  </si>
  <si>
    <t>张凯宇</t>
  </si>
  <si>
    <t>阿力木·拜克尔</t>
  </si>
  <si>
    <t>郝蕴博</t>
  </si>
  <si>
    <t>刘永强</t>
  </si>
  <si>
    <t>张涛</t>
  </si>
  <si>
    <t>丁杰</t>
  </si>
  <si>
    <t>丛榕</t>
  </si>
  <si>
    <t>依明江·阿布都克里木</t>
  </si>
  <si>
    <t>薛思雨</t>
  </si>
  <si>
    <t>李智文</t>
  </si>
  <si>
    <t>王博</t>
  </si>
  <si>
    <t>景小军</t>
  </si>
  <si>
    <t>张强斌</t>
  </si>
  <si>
    <t>蔡政</t>
  </si>
  <si>
    <t>常润润</t>
  </si>
  <si>
    <t>陈生忠</t>
  </si>
  <si>
    <t>谢泽欣</t>
  </si>
  <si>
    <t>张潇</t>
  </si>
  <si>
    <t>吕强</t>
  </si>
  <si>
    <t>王雪松</t>
  </si>
  <si>
    <t>马雯琪</t>
  </si>
  <si>
    <t>柯强</t>
  </si>
  <si>
    <t>王坤</t>
  </si>
  <si>
    <t>孙磊</t>
  </si>
  <si>
    <t>王凯</t>
  </si>
  <si>
    <t>周星</t>
  </si>
  <si>
    <t>马晓航</t>
  </si>
  <si>
    <t>赵英鸿</t>
  </si>
  <si>
    <t>周海莲</t>
  </si>
  <si>
    <t>张传壮</t>
  </si>
  <si>
    <t>冶晓明</t>
  </si>
  <si>
    <t>马荣</t>
  </si>
  <si>
    <t>冯进国</t>
  </si>
  <si>
    <t>谷国文</t>
  </si>
  <si>
    <t>张晓丽</t>
  </si>
  <si>
    <t>冶富贵</t>
  </si>
  <si>
    <t>李永吉</t>
  </si>
  <si>
    <t>郭茹芸</t>
  </si>
  <si>
    <t>麦麦提艾力·图尔荪托合提</t>
  </si>
  <si>
    <t>冉永康</t>
  </si>
  <si>
    <t>张冲</t>
  </si>
  <si>
    <t>尉维波</t>
  </si>
  <si>
    <t>李军</t>
  </si>
  <si>
    <t>张文</t>
  </si>
  <si>
    <t>宋静雯</t>
  </si>
  <si>
    <t>贾朴</t>
  </si>
  <si>
    <t>王维维</t>
  </si>
  <si>
    <t>李纪成</t>
  </si>
  <si>
    <t>侯智文</t>
  </si>
  <si>
    <t>冯雨</t>
  </si>
  <si>
    <t>徐苗苗</t>
  </si>
  <si>
    <t>李虎</t>
  </si>
  <si>
    <t>张建宝</t>
  </si>
  <si>
    <t>刘璐</t>
  </si>
  <si>
    <t>王延明</t>
  </si>
  <si>
    <t>曹鹏刚</t>
  </si>
  <si>
    <t>陈建学</t>
  </si>
  <si>
    <t>郭春梅</t>
  </si>
  <si>
    <t>王茂成</t>
  </si>
  <si>
    <t>王振盟</t>
  </si>
  <si>
    <t>杜凯扬</t>
  </si>
  <si>
    <t>黄军创</t>
  </si>
  <si>
    <t>马鑫</t>
  </si>
  <si>
    <t>董硕</t>
  </si>
  <si>
    <t>陈海龙</t>
  </si>
  <si>
    <t>董鹤</t>
  </si>
  <si>
    <t>艾正斌</t>
  </si>
  <si>
    <t>孙何</t>
  </si>
  <si>
    <t>周泽聖</t>
  </si>
  <si>
    <t>张文军</t>
  </si>
  <si>
    <t>马会丽</t>
  </si>
  <si>
    <t>袁坤辉</t>
  </si>
  <si>
    <t>麦提托合提·热杰普</t>
  </si>
  <si>
    <t>索依塔·那仁克</t>
  </si>
  <si>
    <t>韩祥</t>
  </si>
  <si>
    <t>郑文秀</t>
  </si>
  <si>
    <t>代小芳</t>
  </si>
  <si>
    <t>霍田英</t>
  </si>
  <si>
    <t>李朝刚</t>
  </si>
  <si>
    <t>郭从星</t>
  </si>
  <si>
    <t>刘鑫宇</t>
  </si>
  <si>
    <t>艾合麦提江·马穆提</t>
  </si>
  <si>
    <t>于星星</t>
  </si>
  <si>
    <t>毛慧敏</t>
  </si>
  <si>
    <t>崔博财</t>
  </si>
  <si>
    <t>李沙沙</t>
  </si>
  <si>
    <t>张玉倬</t>
  </si>
  <si>
    <t>佟皓雨</t>
  </si>
  <si>
    <t>王晓蕊</t>
  </si>
  <si>
    <t>尼加提·吐尔洪江</t>
  </si>
  <si>
    <t>张学礼</t>
  </si>
  <si>
    <t>朱鹏</t>
  </si>
  <si>
    <t>谢贺梅</t>
  </si>
  <si>
    <t>白风兰</t>
  </si>
  <si>
    <t>马元刚</t>
  </si>
  <si>
    <t>邓正兵</t>
  </si>
  <si>
    <t>郭德成</t>
  </si>
  <si>
    <t>张学军</t>
  </si>
  <si>
    <t>马斌</t>
  </si>
  <si>
    <t>何俊鹏</t>
  </si>
  <si>
    <t>李飞</t>
  </si>
  <si>
    <t>张雪艳</t>
  </si>
  <si>
    <t>于米提江·吾提库尔</t>
  </si>
  <si>
    <t>付春铭</t>
  </si>
  <si>
    <t>韩成龙</t>
  </si>
  <si>
    <t>喇永鑫</t>
  </si>
  <si>
    <t>潘柳</t>
  </si>
  <si>
    <t>郭秉琪</t>
  </si>
  <si>
    <t>赵伟</t>
  </si>
  <si>
    <t>房淼</t>
  </si>
  <si>
    <t>何鹏</t>
  </si>
  <si>
    <t>贾亚涛</t>
  </si>
  <si>
    <t>周丽</t>
  </si>
  <si>
    <t>胡妮齐木·阿卜杜热合曼</t>
  </si>
  <si>
    <t>李万胜</t>
  </si>
  <si>
    <t>叶尔生·阿布力孜</t>
  </si>
  <si>
    <t>摆玉龙</t>
  </si>
  <si>
    <t>张亚兵</t>
  </si>
  <si>
    <t>廖敏</t>
  </si>
  <si>
    <t>巩成龙</t>
  </si>
  <si>
    <t>丁志强</t>
  </si>
  <si>
    <t>杨得清</t>
  </si>
  <si>
    <t>王逸飞</t>
  </si>
  <si>
    <t>王智源</t>
  </si>
  <si>
    <t>徐晓东</t>
  </si>
  <si>
    <t>董源龙</t>
  </si>
  <si>
    <t>姬琼</t>
  </si>
  <si>
    <t>马盘</t>
  </si>
  <si>
    <t>雷艳军</t>
  </si>
  <si>
    <t>吕志彬</t>
  </si>
  <si>
    <t>李锦泽</t>
  </si>
  <si>
    <t>戴才俊</t>
  </si>
  <si>
    <t>热合曼江·吾守尔</t>
  </si>
  <si>
    <t>吾米旦·吾布力</t>
  </si>
  <si>
    <t>高丽君</t>
  </si>
  <si>
    <t>韩逸飞</t>
  </si>
  <si>
    <t>黄瑞瑞</t>
  </si>
  <si>
    <t>李晓宁</t>
  </si>
  <si>
    <t>路玉霞</t>
  </si>
  <si>
    <t>柯悦</t>
  </si>
  <si>
    <t>石美婷</t>
  </si>
  <si>
    <t>闫涛</t>
  </si>
  <si>
    <t>李湘妮</t>
  </si>
  <si>
    <t>陈文昊</t>
  </si>
  <si>
    <t>管玉磊</t>
  </si>
  <si>
    <t>魏龙</t>
  </si>
  <si>
    <t>张启波</t>
  </si>
  <si>
    <t>徐洲</t>
  </si>
  <si>
    <t>闫林虎</t>
  </si>
  <si>
    <t>韩青松</t>
  </si>
  <si>
    <t>田锋锋</t>
  </si>
  <si>
    <t>黄坤</t>
  </si>
  <si>
    <t>冯宇阳</t>
  </si>
  <si>
    <t>郑智远</t>
  </si>
  <si>
    <t>胡小飞</t>
  </si>
  <si>
    <t>吴晨宇</t>
  </si>
  <si>
    <t>徐荣琦</t>
  </si>
  <si>
    <t>梁岗</t>
  </si>
  <si>
    <t>龚文杰</t>
  </si>
  <si>
    <t>彭聪</t>
  </si>
  <si>
    <t>万来宝</t>
  </si>
  <si>
    <t>任国金</t>
  </si>
  <si>
    <t>赵来强</t>
  </si>
  <si>
    <t>李长建</t>
  </si>
  <si>
    <t>吾布拉音·斯拉音</t>
  </si>
  <si>
    <t>李炳霖</t>
  </si>
  <si>
    <t>朱辉</t>
  </si>
  <si>
    <t>谷耀宇</t>
  </si>
  <si>
    <t>麦木提力·喀迪尔</t>
  </si>
  <si>
    <t>王鹏</t>
  </si>
  <si>
    <t>魏俊杰</t>
  </si>
  <si>
    <t>陈勇</t>
  </si>
  <si>
    <t>孙亚飞</t>
  </si>
  <si>
    <t>张志豪</t>
  </si>
  <si>
    <t>许百林</t>
  </si>
  <si>
    <t>王振华</t>
  </si>
  <si>
    <t>撒伯通</t>
  </si>
  <si>
    <t>杨刚</t>
  </si>
  <si>
    <t>李雪松</t>
  </si>
  <si>
    <t>聂世勇</t>
  </si>
  <si>
    <t>潘懂</t>
  </si>
  <si>
    <t>郑云</t>
  </si>
  <si>
    <t>陈一冉</t>
  </si>
  <si>
    <t>马家军</t>
  </si>
  <si>
    <t>庄建龙</t>
  </si>
  <si>
    <t>吕康</t>
  </si>
  <si>
    <t>覃海朋</t>
  </si>
  <si>
    <t>张凯航</t>
  </si>
  <si>
    <t>赵霞</t>
  </si>
  <si>
    <t>赵雅俊</t>
  </si>
  <si>
    <t>张虎</t>
  </si>
  <si>
    <t>陈文博</t>
  </si>
  <si>
    <t>王伟</t>
  </si>
  <si>
    <t>张尚鑫</t>
  </si>
  <si>
    <t>玉苏甫·艾合买提</t>
  </si>
  <si>
    <t>孙志强</t>
  </si>
  <si>
    <t>王军伟</t>
  </si>
  <si>
    <t>苏丽雯</t>
  </si>
  <si>
    <t>杜城生</t>
  </si>
  <si>
    <t>冯光昌</t>
  </si>
  <si>
    <t>苏小文</t>
  </si>
  <si>
    <t>刘建圻</t>
  </si>
  <si>
    <t>郭皓玮</t>
  </si>
  <si>
    <t>熊威</t>
  </si>
  <si>
    <t>周长乐</t>
  </si>
  <si>
    <t>王腾</t>
  </si>
  <si>
    <t>刘志勇</t>
  </si>
  <si>
    <t>覃龙</t>
  </si>
  <si>
    <t>安尼卡尔·吐尔洪</t>
  </si>
  <si>
    <t>颉能能</t>
  </si>
  <si>
    <t>李嗣延</t>
  </si>
  <si>
    <t>张威</t>
  </si>
  <si>
    <t>杨春蕾</t>
  </si>
  <si>
    <t>苟文祥</t>
  </si>
  <si>
    <t>卢晓雨</t>
  </si>
  <si>
    <t>刘臣林</t>
  </si>
  <si>
    <t>魏威</t>
  </si>
  <si>
    <t>腊楠</t>
  </si>
  <si>
    <t>马子轩</t>
  </si>
  <si>
    <t>刘彦龙</t>
  </si>
  <si>
    <t>巨文良</t>
  </si>
  <si>
    <t>艾孜孜·买买提</t>
  </si>
  <si>
    <t>梁军义</t>
  </si>
  <si>
    <t>贠立疆</t>
  </si>
  <si>
    <t>姬浩杰</t>
  </si>
  <si>
    <t>徐逢源</t>
  </si>
  <si>
    <t>柳思鹏</t>
  </si>
  <si>
    <t>全石伟</t>
  </si>
  <si>
    <t>张栢龙</t>
  </si>
  <si>
    <t>孙宇晨</t>
  </si>
  <si>
    <t>刘生彪</t>
  </si>
  <si>
    <t>颉震</t>
  </si>
  <si>
    <t>虎山东</t>
  </si>
  <si>
    <t>代吾然江·迪力夏提</t>
  </si>
  <si>
    <t>王家豪</t>
  </si>
  <si>
    <t>李鹏鹏</t>
  </si>
  <si>
    <t>董浩凯</t>
  </si>
  <si>
    <t>陈欣欣</t>
  </si>
  <si>
    <t>王佳龙</t>
  </si>
  <si>
    <t>周润辰</t>
  </si>
  <si>
    <t>刘丰杰</t>
  </si>
  <si>
    <t>高延辉</t>
  </si>
  <si>
    <t>董成辉</t>
  </si>
  <si>
    <t>郭子龙</t>
  </si>
  <si>
    <t>马舒宇</t>
  </si>
  <si>
    <t>陈飞</t>
  </si>
  <si>
    <t>张亮</t>
  </si>
  <si>
    <t>周鼎力</t>
  </si>
  <si>
    <t>蒋勤勇</t>
  </si>
  <si>
    <t>刘松雳</t>
  </si>
  <si>
    <t>胡海涛</t>
  </si>
  <si>
    <t>张新波</t>
  </si>
  <si>
    <t>徐振东</t>
  </si>
  <si>
    <t>张帅</t>
  </si>
  <si>
    <t>赵洋</t>
  </si>
  <si>
    <t>满文静</t>
  </si>
  <si>
    <t>王凯会</t>
  </si>
  <si>
    <t>柴亨睿</t>
  </si>
  <si>
    <t>徐伟杰</t>
  </si>
  <si>
    <t>刘慧</t>
  </si>
  <si>
    <t>雷科鹏</t>
  </si>
  <si>
    <t>哈娜达</t>
  </si>
  <si>
    <t>魏万卜</t>
  </si>
  <si>
    <t>邹海仙</t>
  </si>
  <si>
    <t>龚浩宇</t>
  </si>
  <si>
    <t>王尉琦</t>
  </si>
  <si>
    <t>陈培升</t>
  </si>
  <si>
    <t>王瑞</t>
  </si>
  <si>
    <t>周晨冉</t>
  </si>
  <si>
    <t>曾德康</t>
  </si>
  <si>
    <t>马海超</t>
  </si>
  <si>
    <t>王雄</t>
  </si>
  <si>
    <t>史海昭</t>
  </si>
  <si>
    <t>王玉龙</t>
  </si>
  <si>
    <t>王彦斌</t>
  </si>
  <si>
    <t>何家庆</t>
  </si>
  <si>
    <t>段震</t>
  </si>
  <si>
    <t>杨晋宁</t>
  </si>
  <si>
    <t>高梦豪</t>
  </si>
  <si>
    <t>金兴儒</t>
  </si>
  <si>
    <t>高伟帅</t>
  </si>
  <si>
    <t>付帅</t>
  </si>
  <si>
    <t>苏文博</t>
  </si>
  <si>
    <t>马永康</t>
  </si>
  <si>
    <t>刘径</t>
  </si>
  <si>
    <t>王涛</t>
  </si>
  <si>
    <t>童元善</t>
  </si>
  <si>
    <t>刘浩然</t>
  </si>
  <si>
    <t>高凯元</t>
  </si>
  <si>
    <t>赵江龙</t>
  </si>
  <si>
    <t>孙蕾</t>
  </si>
  <si>
    <t>艾科热巴·艾尔肯</t>
  </si>
  <si>
    <t>张阔</t>
  </si>
  <si>
    <t>马鹏飞</t>
  </si>
  <si>
    <t>赵云</t>
  </si>
  <si>
    <t>南国强</t>
  </si>
  <si>
    <t>张恩爱</t>
  </si>
  <si>
    <t>杨照钰</t>
  </si>
  <si>
    <t>杨鹏军</t>
  </si>
  <si>
    <t>陆光辉</t>
  </si>
  <si>
    <t>李自炟</t>
  </si>
  <si>
    <t>罗国栋</t>
  </si>
  <si>
    <t>张林</t>
  </si>
  <si>
    <t>沈士祥</t>
  </si>
  <si>
    <t>蒋继宁</t>
  </si>
  <si>
    <t>甘洪波</t>
  </si>
  <si>
    <t>轩帅伟</t>
  </si>
  <si>
    <t>马慧慧</t>
  </si>
  <si>
    <t>巩嫣然</t>
  </si>
  <si>
    <t>詹正哲</t>
  </si>
  <si>
    <t>刘佳静</t>
  </si>
  <si>
    <t>朱雪莲</t>
  </si>
  <si>
    <t>马卜军</t>
  </si>
  <si>
    <t>田慧玲</t>
  </si>
  <si>
    <t>邰睿琦</t>
  </si>
  <si>
    <t>郑兰翔</t>
  </si>
  <si>
    <t>刘子扬</t>
  </si>
  <si>
    <t>孙依洁</t>
  </si>
  <si>
    <t>高哲鑫</t>
  </si>
  <si>
    <t>蒲思玉</t>
  </si>
  <si>
    <t>马文斌</t>
  </si>
  <si>
    <t>陈金铭</t>
  </si>
  <si>
    <t>付倔艺</t>
  </si>
  <si>
    <t>刘士葳</t>
  </si>
  <si>
    <t>何思芮</t>
  </si>
  <si>
    <t>李晓妍</t>
  </si>
  <si>
    <t>吾哈丽妮萨·麦麦提托合提</t>
  </si>
  <si>
    <t>杨旋</t>
  </si>
  <si>
    <t>胡丹平</t>
  </si>
  <si>
    <t>王雨馨</t>
  </si>
  <si>
    <t>宁硕</t>
  </si>
  <si>
    <t>黎亚宁</t>
  </si>
  <si>
    <t>马建国</t>
  </si>
  <si>
    <t>檀育豪</t>
  </si>
  <si>
    <t>乌丽江·杰恩斯</t>
  </si>
  <si>
    <t>孙羿凡</t>
  </si>
  <si>
    <t>西力旦·艾尔肯</t>
  </si>
  <si>
    <t>黄梦华</t>
  </si>
  <si>
    <t>陈静</t>
  </si>
  <si>
    <t>阿依妮尕尔·艾力</t>
  </si>
  <si>
    <t>袁智豪</t>
  </si>
  <si>
    <t>布马力亚·苏来曼</t>
  </si>
  <si>
    <t>提拉提江·吐尔孙江</t>
  </si>
  <si>
    <t>米尔扎提·安外尔</t>
  </si>
  <si>
    <t>王齐蕾</t>
  </si>
  <si>
    <t>王念念</t>
  </si>
  <si>
    <t>马乐</t>
  </si>
  <si>
    <t>常耀丹</t>
  </si>
  <si>
    <t>杨丽丽</t>
  </si>
  <si>
    <t>于宏超</t>
  </si>
  <si>
    <t>马凯龙</t>
  </si>
  <si>
    <t>马新月</t>
  </si>
  <si>
    <t>薛淑月</t>
  </si>
  <si>
    <t>周宇恒</t>
  </si>
  <si>
    <t>古丽先阿依·艾尼瓦尔</t>
  </si>
  <si>
    <t>樊佳琪</t>
  </si>
  <si>
    <t>武媛俪</t>
  </si>
  <si>
    <t>陆子璇</t>
  </si>
  <si>
    <t>赵小明</t>
  </si>
  <si>
    <t>王雪荣</t>
  </si>
  <si>
    <t>于庆龙</t>
  </si>
  <si>
    <t>李嘉豪</t>
  </si>
  <si>
    <t>迪丽努尔·阿卜力克木</t>
  </si>
  <si>
    <t>熊新宇</t>
  </si>
  <si>
    <t>李坪肸</t>
  </si>
  <si>
    <t>王慧</t>
  </si>
  <si>
    <t>赵烈龙</t>
  </si>
  <si>
    <t>于恩晨</t>
  </si>
  <si>
    <t>杨智健</t>
  </si>
  <si>
    <t>苏文兰</t>
  </si>
  <si>
    <t>毛福俭</t>
  </si>
  <si>
    <t>海迪且·买买提日夏提</t>
  </si>
  <si>
    <t>张大康</t>
  </si>
  <si>
    <t>李婉婷</t>
  </si>
  <si>
    <t>靳文静</t>
  </si>
  <si>
    <t>杜雨桐</t>
  </si>
  <si>
    <t>白忠媛</t>
  </si>
  <si>
    <t>王佳玉</t>
  </si>
  <si>
    <t>何明娟</t>
  </si>
  <si>
    <t>开丽比努尔·阿布来提</t>
  </si>
  <si>
    <t>杜梦鸽</t>
  </si>
  <si>
    <t>吴凡兄</t>
  </si>
  <si>
    <t>闫海花</t>
  </si>
  <si>
    <t>马晓玉</t>
  </si>
  <si>
    <t>边盼姣</t>
  </si>
  <si>
    <t>张旭鑫</t>
  </si>
  <si>
    <t>胡浩</t>
  </si>
  <si>
    <t>李智伟</t>
  </si>
  <si>
    <t>何景香</t>
  </si>
  <si>
    <t>张基洁</t>
  </si>
  <si>
    <t>包文珍</t>
  </si>
  <si>
    <t>李天山</t>
  </si>
  <si>
    <t>徐澜城</t>
  </si>
  <si>
    <t>蓝佳朋</t>
  </si>
  <si>
    <t>罗佳兴</t>
  </si>
  <si>
    <t>马昭鹏</t>
  </si>
  <si>
    <t>吴瑞斌</t>
  </si>
  <si>
    <t>吴明江</t>
  </si>
  <si>
    <t>申梦</t>
  </si>
  <si>
    <t>马琦</t>
  </si>
  <si>
    <t>晁玲玲</t>
  </si>
  <si>
    <t>赞登夫</t>
  </si>
  <si>
    <t>沈世楠</t>
  </si>
  <si>
    <t>阿依克孜·玉素甫</t>
  </si>
  <si>
    <t>古丽米热·吐合提</t>
  </si>
  <si>
    <t>乌阿丽罕·麦麦提敏</t>
  </si>
  <si>
    <t>汪丽丽</t>
  </si>
  <si>
    <t>努尔古丽·阿卜杜克热木</t>
  </si>
  <si>
    <t>李梦洁</t>
  </si>
  <si>
    <t>毛富生</t>
  </si>
  <si>
    <t>陈劲</t>
  </si>
  <si>
    <t>薛京</t>
  </si>
  <si>
    <t>马文</t>
  </si>
  <si>
    <t>张小硕</t>
  </si>
  <si>
    <t>高亚楠</t>
  </si>
  <si>
    <t>李静</t>
  </si>
  <si>
    <t>赵曌</t>
  </si>
  <si>
    <t>赵伟东</t>
  </si>
  <si>
    <t>余涛</t>
  </si>
  <si>
    <t>李振宇</t>
  </si>
  <si>
    <t>李军强</t>
  </si>
  <si>
    <t>王康</t>
  </si>
  <si>
    <t>蒋志豪</t>
  </si>
  <si>
    <t>刘国东</t>
  </si>
  <si>
    <t>张权</t>
  </si>
  <si>
    <t>毛喜亮</t>
  </si>
  <si>
    <t>郭续桐</t>
  </si>
  <si>
    <t>阿布都热依木·塔依尔</t>
  </si>
  <si>
    <t>艾科热木·达伍提</t>
  </si>
  <si>
    <t>扎依尔江·艾山江</t>
  </si>
  <si>
    <t>买吐地·买提库尔班</t>
  </si>
  <si>
    <t>王一凡</t>
  </si>
  <si>
    <t>孙伟明</t>
  </si>
  <si>
    <t>杨克青</t>
  </si>
  <si>
    <t>买图孙·奥布力喀斯木</t>
  </si>
  <si>
    <t>马建龙</t>
  </si>
  <si>
    <t>赵乾</t>
  </si>
  <si>
    <t>高翔</t>
  </si>
  <si>
    <t>艾克热木·买买提尼亚孜</t>
  </si>
  <si>
    <t>阿布都沙拉木·吾斯曼</t>
  </si>
  <si>
    <t>胥斯睿</t>
  </si>
  <si>
    <t>唐显智</t>
  </si>
  <si>
    <t>马明宇</t>
  </si>
  <si>
    <t>姚兴郅</t>
  </si>
  <si>
    <t>徐盛辉</t>
  </si>
  <si>
    <t>海波</t>
  </si>
  <si>
    <t>朱家慧</t>
  </si>
  <si>
    <t>艾克拜尔·巴拉提</t>
  </si>
  <si>
    <t>蔡陈康</t>
  </si>
  <si>
    <t>马飞祥</t>
  </si>
  <si>
    <t>廖博钊</t>
  </si>
  <si>
    <t>杨庭祥</t>
  </si>
  <si>
    <t>阿布都哈里克·吾拉音</t>
  </si>
  <si>
    <t>雷兵</t>
  </si>
  <si>
    <t>阿卜杜凯尤木江·阿卜力米提</t>
  </si>
  <si>
    <t>徐保顺</t>
  </si>
  <si>
    <t>安凯尔·吐尔洪</t>
  </si>
  <si>
    <t>张强</t>
  </si>
  <si>
    <t>麦提喀斯木·麦提亚森</t>
  </si>
  <si>
    <t>马思佟</t>
  </si>
  <si>
    <t>胡夏雪</t>
  </si>
  <si>
    <t>白云龙</t>
  </si>
  <si>
    <t>程春喜</t>
  </si>
  <si>
    <t>王婷婷</t>
  </si>
  <si>
    <t>唐婷</t>
  </si>
  <si>
    <t>梁雨青</t>
  </si>
  <si>
    <t>黑雅茹</t>
  </si>
  <si>
    <t>闫业成</t>
  </si>
  <si>
    <t>阿依提拉·奥布力</t>
  </si>
  <si>
    <t>沙热巴尼·阿不来提</t>
  </si>
  <si>
    <t>克热西江·吐尔逊</t>
  </si>
  <si>
    <t>曹煜菲</t>
  </si>
  <si>
    <t>阿提克木·乌休尔</t>
  </si>
  <si>
    <t>聂燕</t>
  </si>
  <si>
    <t>刘丽萍</t>
  </si>
  <si>
    <t>莫栋良</t>
  </si>
  <si>
    <t>丛惠文</t>
  </si>
  <si>
    <t>伊力哈木·阿布迪外力</t>
  </si>
  <si>
    <t>刘浩</t>
  </si>
  <si>
    <t>杨新宇</t>
  </si>
  <si>
    <t>张世虎</t>
  </si>
  <si>
    <t>汪涛</t>
  </si>
  <si>
    <t>来禄厚</t>
  </si>
  <si>
    <t>徐国华</t>
  </si>
  <si>
    <t>尉健兵</t>
  </si>
  <si>
    <t>段康飞</t>
  </si>
  <si>
    <t>何海生</t>
  </si>
  <si>
    <t>高敏</t>
  </si>
  <si>
    <t>尹章智</t>
  </si>
  <si>
    <t>王鑫永</t>
  </si>
  <si>
    <t>陈鹏</t>
  </si>
  <si>
    <t>李小霞</t>
  </si>
  <si>
    <t>李鹏瑞</t>
  </si>
  <si>
    <t>张磊</t>
  </si>
  <si>
    <t>王耀霞</t>
  </si>
  <si>
    <t>移红玉</t>
  </si>
  <si>
    <t>李建鹏</t>
  </si>
  <si>
    <t>再衣同古丽·外力</t>
  </si>
  <si>
    <t>刘亚伟</t>
  </si>
  <si>
    <t>刘金霞</t>
  </si>
  <si>
    <t>刘斌</t>
  </si>
  <si>
    <t>程杰</t>
  </si>
  <si>
    <t>王亚青</t>
  </si>
  <si>
    <t>沈虎平</t>
  </si>
  <si>
    <t>祖力阿亚提·热米吐力</t>
  </si>
  <si>
    <t>王建军</t>
  </si>
  <si>
    <t>石志强</t>
  </si>
  <si>
    <t>安文清</t>
  </si>
  <si>
    <t>阿依古丽·阿卜拉</t>
  </si>
  <si>
    <t>阿热孜古丽·阿力木</t>
  </si>
  <si>
    <t>赵康博</t>
  </si>
  <si>
    <t>李金鹏</t>
  </si>
  <si>
    <t>刘思材</t>
  </si>
  <si>
    <t>赵海珊</t>
  </si>
  <si>
    <t>吕鲁</t>
  </si>
  <si>
    <t>邓智文</t>
  </si>
  <si>
    <t>李丹妮</t>
  </si>
  <si>
    <t>支宏年</t>
  </si>
  <si>
    <t>陈疆敏</t>
  </si>
  <si>
    <t>马文贵</t>
  </si>
  <si>
    <t>闫有琦</t>
  </si>
  <si>
    <t>徐佩臣</t>
  </si>
  <si>
    <t>吕航</t>
  </si>
  <si>
    <t>李春春</t>
  </si>
  <si>
    <t>谢新宇</t>
  </si>
  <si>
    <t>王斌林</t>
  </si>
  <si>
    <t>李天明</t>
  </si>
  <si>
    <t>陈奇闻</t>
  </si>
  <si>
    <t>周转琴</t>
  </si>
  <si>
    <t>李生芳</t>
  </si>
  <si>
    <t>任鸿羽</t>
  </si>
  <si>
    <t>丁莉</t>
  </si>
  <si>
    <t>张春鑫</t>
  </si>
  <si>
    <t>李皓楠</t>
  </si>
  <si>
    <t>马子越</t>
  </si>
  <si>
    <t>冯禄渊</t>
  </si>
  <si>
    <t>路程翔</t>
  </si>
  <si>
    <t>钱亚超</t>
  </si>
  <si>
    <t>屈晓明</t>
  </si>
  <si>
    <t>马越</t>
  </si>
  <si>
    <t>马中森</t>
  </si>
  <si>
    <t>张玉龙</t>
  </si>
  <si>
    <t>吴玉环</t>
  </si>
  <si>
    <t>樊海燕</t>
  </si>
  <si>
    <t>赵金慧</t>
  </si>
  <si>
    <t>漆粉卫</t>
  </si>
  <si>
    <t>王玉桃</t>
  </si>
  <si>
    <t>吕文挺</t>
  </si>
  <si>
    <t>张志涛</t>
  </si>
  <si>
    <t>代兵</t>
  </si>
  <si>
    <t>王晓睿</t>
  </si>
  <si>
    <t>苏龙格</t>
  </si>
  <si>
    <t>汤玲</t>
  </si>
  <si>
    <t>周馨怡</t>
  </si>
  <si>
    <t>王茜茜</t>
  </si>
  <si>
    <t>何伟</t>
  </si>
  <si>
    <t>于米提·伊卜拉伊木</t>
  </si>
  <si>
    <t>徐蓼凌</t>
  </si>
  <si>
    <t>李志润</t>
  </si>
  <si>
    <t>李佳慧</t>
  </si>
  <si>
    <t>帕力哈提·多力坤</t>
  </si>
  <si>
    <t>朱永强</t>
  </si>
  <si>
    <t>陈舒</t>
  </si>
  <si>
    <t>梅尔江·热合买提汗</t>
  </si>
  <si>
    <t>雷国梁</t>
  </si>
  <si>
    <t>刘吉源</t>
  </si>
  <si>
    <t>张弛</t>
  </si>
  <si>
    <t>刘晓旭</t>
  </si>
  <si>
    <t>孔欢欢</t>
  </si>
  <si>
    <t>陈英润</t>
  </si>
  <si>
    <t>李浩</t>
  </si>
  <si>
    <t>唐亦楷</t>
  </si>
  <si>
    <t>阿迪利·阿不都热依木</t>
  </si>
  <si>
    <t>张思晨</t>
  </si>
  <si>
    <t>房云鹏</t>
  </si>
  <si>
    <t>马佳伟</t>
  </si>
  <si>
    <t>宋晓锋</t>
  </si>
  <si>
    <t>黄伟杰</t>
  </si>
  <si>
    <t>李慧娟</t>
  </si>
  <si>
    <t>梅少鹏</t>
  </si>
  <si>
    <t>李登科</t>
  </si>
  <si>
    <t>解楚阳</t>
  </si>
  <si>
    <t>王大玮</t>
  </si>
  <si>
    <t>阿斯卡尔·买买提</t>
  </si>
  <si>
    <t>王雪馨</t>
  </si>
  <si>
    <t>于鹏雷</t>
  </si>
  <si>
    <t>杨志泽</t>
  </si>
  <si>
    <t>艾赛江·司马义</t>
  </si>
  <si>
    <t>刁刘艳</t>
  </si>
  <si>
    <t>颜书凝</t>
  </si>
  <si>
    <t>柴泽龙</t>
  </si>
  <si>
    <t>乔伟斌</t>
  </si>
  <si>
    <t>张梦琦</t>
  </si>
  <si>
    <t>陈建薇</t>
  </si>
  <si>
    <t>杜瀚翔</t>
  </si>
  <si>
    <t>曹甜甜</t>
  </si>
  <si>
    <t>孙悦</t>
  </si>
  <si>
    <t>陈雅祯</t>
  </si>
  <si>
    <t>刘泽衡</t>
  </si>
  <si>
    <t>崔利军</t>
  </si>
  <si>
    <t>方林辉</t>
  </si>
  <si>
    <t>刘昊辰</t>
  </si>
  <si>
    <t>张鹏</t>
  </si>
  <si>
    <t>钟丽瑶</t>
  </si>
  <si>
    <t>田浩楠</t>
  </si>
  <si>
    <t>郑文露</t>
  </si>
  <si>
    <t>徐林蕃</t>
  </si>
  <si>
    <t>杨海鑫</t>
  </si>
  <si>
    <t>徐思怡</t>
  </si>
  <si>
    <t>王雅妮</t>
  </si>
  <si>
    <t>迪拉热·斯坎旦尔</t>
  </si>
  <si>
    <t>海鹏</t>
  </si>
  <si>
    <t>努尔阿力木·奥斯曼</t>
  </si>
  <si>
    <t>文豪杰</t>
  </si>
  <si>
    <t>赵壁特</t>
  </si>
  <si>
    <t>吾尔坎·吐鲁孙别克</t>
  </si>
  <si>
    <t>丁可婧</t>
  </si>
  <si>
    <t>杨国军</t>
  </si>
  <si>
    <t>张万恒</t>
  </si>
  <si>
    <t>阿卜杜赛麦提·艾散</t>
  </si>
  <si>
    <t>王虹越</t>
  </si>
  <si>
    <t>汪永红</t>
  </si>
  <si>
    <t>胡新天</t>
  </si>
  <si>
    <t>邵瑞青</t>
  </si>
  <si>
    <t>时艳超</t>
  </si>
  <si>
    <t>肖艳薇</t>
  </si>
  <si>
    <t>图尼牙孜·吐尔逊</t>
  </si>
  <si>
    <t>赵志祥</t>
  </si>
  <si>
    <t>木扎帕·阿不力克木</t>
  </si>
  <si>
    <t>闫强</t>
  </si>
  <si>
    <t>张治国</t>
  </si>
  <si>
    <t>杰依达·布力格江</t>
  </si>
  <si>
    <t>朱本江</t>
  </si>
  <si>
    <t>吴昊</t>
  </si>
  <si>
    <t>马帅</t>
  </si>
  <si>
    <t>王利东</t>
  </si>
  <si>
    <t>陈露露</t>
  </si>
  <si>
    <t>曾秀</t>
  </si>
  <si>
    <t>李新怡</t>
  </si>
  <si>
    <t>徐焕焕</t>
  </si>
  <si>
    <t>高天力</t>
  </si>
  <si>
    <t>王杰</t>
  </si>
  <si>
    <t>吴晗</t>
  </si>
  <si>
    <t>孙旭红</t>
  </si>
  <si>
    <t>张彦雄</t>
  </si>
  <si>
    <t>全文璐</t>
  </si>
  <si>
    <t>王银萍</t>
  </si>
  <si>
    <t>张浩明</t>
  </si>
  <si>
    <t>俞东山</t>
  </si>
  <si>
    <t>阿卜力克木·库尔班</t>
  </si>
  <si>
    <t>申文博</t>
  </si>
  <si>
    <t>迪达尔·阿扎提</t>
  </si>
  <si>
    <t>丁志国</t>
  </si>
  <si>
    <t>白芳</t>
  </si>
  <si>
    <t>曹磊</t>
  </si>
  <si>
    <t>孙过芳</t>
  </si>
  <si>
    <t>李永梅</t>
  </si>
  <si>
    <t>赵甜容</t>
  </si>
  <si>
    <t>马荣荣</t>
  </si>
  <si>
    <t>温昊坤</t>
  </si>
  <si>
    <t>冯喜平</t>
  </si>
  <si>
    <t>沈亚飞</t>
  </si>
  <si>
    <t>闫博</t>
  </si>
  <si>
    <t>张崇圣</t>
  </si>
  <si>
    <t>聂芬丽</t>
  </si>
  <si>
    <t>程荣荣</t>
  </si>
  <si>
    <t>陈海军</t>
  </si>
  <si>
    <t>陈文辉</t>
  </si>
  <si>
    <t>李玉丽</t>
  </si>
  <si>
    <t>董平霞</t>
  </si>
  <si>
    <t>魏豪威</t>
  </si>
  <si>
    <t>龙佳卉</t>
  </si>
  <si>
    <t>李娅</t>
  </si>
  <si>
    <t>刘兴哲</t>
  </si>
  <si>
    <t>张娟娟</t>
  </si>
  <si>
    <t>李旭东</t>
  </si>
  <si>
    <t>蒋培元</t>
  </si>
  <si>
    <t>李亚东</t>
  </si>
  <si>
    <t>马阿布都拉</t>
  </si>
  <si>
    <t>王高科</t>
  </si>
  <si>
    <t>贾贵娟</t>
  </si>
  <si>
    <t>玛依努尔·哈山</t>
  </si>
  <si>
    <t>阿依沙娜·吐尔斯那勒</t>
  </si>
  <si>
    <t>李少波</t>
  </si>
  <si>
    <t>包晓霞</t>
  </si>
  <si>
    <t>沙亚·赛力克努尔</t>
  </si>
  <si>
    <t>张托弟</t>
  </si>
  <si>
    <t>赵海娟</t>
  </si>
  <si>
    <t>苏海燕</t>
  </si>
  <si>
    <t>杨鹏飞</t>
  </si>
  <si>
    <t>刘亚康</t>
  </si>
  <si>
    <t>陶靖薇</t>
  </si>
  <si>
    <t>李鸿嘉</t>
  </si>
  <si>
    <t>李旖麒</t>
  </si>
  <si>
    <t>王永斌</t>
  </si>
  <si>
    <t>后旭林</t>
  </si>
  <si>
    <t>张宏翰</t>
  </si>
  <si>
    <t>赵文莉</t>
  </si>
  <si>
    <t>刘鉴颖</t>
  </si>
  <si>
    <t>王志云</t>
  </si>
  <si>
    <t>钟雲梅</t>
  </si>
  <si>
    <t>韩晓霞</t>
  </si>
  <si>
    <t>田茂洁</t>
  </si>
  <si>
    <t>杨鹏鹏</t>
  </si>
  <si>
    <t>王彦龙</t>
  </si>
  <si>
    <t>叶尔森巴提·色日克</t>
  </si>
  <si>
    <t>杨芙蓉</t>
  </si>
  <si>
    <t>王海峰</t>
  </si>
  <si>
    <t>何雅婷</t>
  </si>
  <si>
    <t>王继威</t>
  </si>
  <si>
    <t>吴永辉</t>
  </si>
  <si>
    <t>刘丽军</t>
  </si>
  <si>
    <t>于玥</t>
  </si>
  <si>
    <t>李静静</t>
  </si>
  <si>
    <t>李天俊</t>
  </si>
  <si>
    <t>王有霞</t>
  </si>
  <si>
    <t>刘雨欣</t>
  </si>
  <si>
    <t>李国斌</t>
  </si>
  <si>
    <t>王昊男</t>
  </si>
  <si>
    <t>何伟斌</t>
  </si>
  <si>
    <t>孟庆玉</t>
  </si>
  <si>
    <t>彭楚珊</t>
  </si>
  <si>
    <t>秦汉巍</t>
  </si>
  <si>
    <t>魏晋桃</t>
  </si>
  <si>
    <t>韩翔</t>
  </si>
  <si>
    <t>董奥</t>
  </si>
  <si>
    <t>韩龙</t>
  </si>
  <si>
    <t>马楠栋</t>
  </si>
  <si>
    <t>张治刚</t>
  </si>
  <si>
    <t>汪姚</t>
  </si>
  <si>
    <t>尹佳琪</t>
  </si>
  <si>
    <t>李鑫杨</t>
  </si>
  <si>
    <t>张艺璇</t>
  </si>
  <si>
    <t>陈颖颖</t>
  </si>
  <si>
    <t>任永杰</t>
  </si>
  <si>
    <t>乔新月</t>
  </si>
  <si>
    <t>龚泽玮</t>
  </si>
  <si>
    <t>毕慧阳</t>
  </si>
  <si>
    <t>拓静</t>
  </si>
  <si>
    <t>李丹阳</t>
  </si>
  <si>
    <t>梁雪林</t>
  </si>
  <si>
    <t>田晓萌</t>
  </si>
  <si>
    <t>张航</t>
  </si>
  <si>
    <t>蒋凯峰</t>
  </si>
  <si>
    <t>朱晓东</t>
  </si>
  <si>
    <t>王龙轩</t>
  </si>
  <si>
    <t>刘金龙</t>
  </si>
  <si>
    <t>董欣</t>
  </si>
  <si>
    <t>邓宁</t>
  </si>
  <si>
    <t>杨青婷</t>
  </si>
  <si>
    <t>常丽</t>
  </si>
  <si>
    <t>游雅楠</t>
  </si>
  <si>
    <t>户倩倩</t>
  </si>
  <si>
    <t>孙佳成</t>
  </si>
  <si>
    <t>谢光伟</t>
  </si>
  <si>
    <t>马俊炜</t>
  </si>
  <si>
    <t>张海鹏</t>
  </si>
  <si>
    <t>崔萌萌</t>
  </si>
  <si>
    <t>胡家宇</t>
  </si>
  <si>
    <t>朱志磊</t>
  </si>
  <si>
    <t>曹雪龙</t>
  </si>
  <si>
    <t>任紫璇</t>
  </si>
  <si>
    <t>姜强强</t>
  </si>
  <si>
    <t>刘鑫悦</t>
  </si>
  <si>
    <t>马建明</t>
  </si>
  <si>
    <t>蒋方方</t>
  </si>
  <si>
    <t>徐亚茹</t>
  </si>
  <si>
    <t>陈文雅</t>
  </si>
  <si>
    <t>徐东鹏</t>
  </si>
  <si>
    <t>宋剑锐</t>
  </si>
  <si>
    <t>陈立军</t>
  </si>
  <si>
    <t>李田田</t>
  </si>
  <si>
    <t>马天乐</t>
  </si>
  <si>
    <t>杨梦璐</t>
  </si>
  <si>
    <t>王盼盼</t>
  </si>
  <si>
    <t>马中武</t>
  </si>
  <si>
    <t>于天昊</t>
  </si>
  <si>
    <t>唐贵</t>
  </si>
  <si>
    <t>郁子彦</t>
  </si>
  <si>
    <t>王娟</t>
  </si>
  <si>
    <t>庞钰鹏</t>
  </si>
  <si>
    <t>王战胜</t>
  </si>
  <si>
    <t>李翔</t>
  </si>
  <si>
    <t>邓如梦</t>
  </si>
  <si>
    <t>吕明超</t>
  </si>
  <si>
    <t>杨兆祥</t>
  </si>
  <si>
    <t>高小娟</t>
  </si>
  <si>
    <t>张正</t>
  </si>
  <si>
    <t>钱志远</t>
  </si>
  <si>
    <t>潘家睿</t>
  </si>
  <si>
    <t>郭兆帆</t>
  </si>
  <si>
    <t>张丽珍</t>
  </si>
  <si>
    <t>刘奕麟</t>
  </si>
  <si>
    <t>刘轩瑜</t>
  </si>
  <si>
    <t>唐若凡</t>
  </si>
  <si>
    <t>徐慧娟</t>
  </si>
  <si>
    <t>赵舒亚</t>
  </si>
  <si>
    <t>陈红梅</t>
  </si>
  <si>
    <t>陈雪</t>
  </si>
  <si>
    <t>陈苗苗</t>
  </si>
  <si>
    <t>虎琴琴</t>
  </si>
  <si>
    <t>李文超</t>
  </si>
  <si>
    <t>李艳飞</t>
  </si>
  <si>
    <t>张贝贝</t>
  </si>
  <si>
    <t>郭新</t>
  </si>
  <si>
    <t>唐博</t>
  </si>
  <si>
    <t>赵军</t>
  </si>
  <si>
    <t>马天汐</t>
  </si>
  <si>
    <t>雍闳博</t>
  </si>
  <si>
    <t>马小斌</t>
  </si>
  <si>
    <t>古婷</t>
  </si>
  <si>
    <t>衣马木百地·胡达百尔地</t>
  </si>
  <si>
    <t>倪润泽</t>
  </si>
  <si>
    <t>吴天军</t>
  </si>
  <si>
    <t>梁思雨</t>
  </si>
  <si>
    <t>黄文炜</t>
  </si>
  <si>
    <t>徐远超</t>
  </si>
  <si>
    <t>王颀龙</t>
  </si>
  <si>
    <t>刘丽丽</t>
  </si>
  <si>
    <t>闫敏莉</t>
  </si>
  <si>
    <t>徐江萍</t>
  </si>
  <si>
    <t>黄浩华</t>
  </si>
  <si>
    <t>邹毛毛</t>
  </si>
  <si>
    <t>张佳怡</t>
  </si>
  <si>
    <t>惠超睿</t>
  </si>
  <si>
    <t>周淑敏</t>
  </si>
  <si>
    <t>朱梓悦</t>
  </si>
  <si>
    <t>刘红</t>
  </si>
  <si>
    <t>帕提古丽·图尔荪</t>
  </si>
  <si>
    <t>胡迎霞</t>
  </si>
  <si>
    <t>李亚芬</t>
  </si>
  <si>
    <t>孟紫薇</t>
  </si>
  <si>
    <t>周洋</t>
  </si>
  <si>
    <t>魏瑛琪</t>
  </si>
  <si>
    <t>马艳敏</t>
  </si>
  <si>
    <t>张红红</t>
  </si>
  <si>
    <t>畅旭</t>
  </si>
  <si>
    <t>金成</t>
  </si>
  <si>
    <t>徐梅林</t>
  </si>
  <si>
    <t>赵咪</t>
  </si>
  <si>
    <t>王萌萌</t>
  </si>
  <si>
    <t>李玲玲</t>
  </si>
  <si>
    <t>杜沁澜</t>
  </si>
  <si>
    <t>陈玉鑫</t>
  </si>
  <si>
    <t>闫凯杰</t>
  </si>
  <si>
    <t>姚雨涵</t>
  </si>
  <si>
    <t>李喜梅</t>
  </si>
  <si>
    <t>耿宁惠</t>
  </si>
  <si>
    <t>张晓晖</t>
  </si>
  <si>
    <t>蔡耀民</t>
  </si>
  <si>
    <t>杨树斌</t>
  </si>
  <si>
    <t>那迪热古丽·帕塔尔</t>
  </si>
  <si>
    <t>高炯烔</t>
  </si>
  <si>
    <t>郭蕊</t>
  </si>
  <si>
    <t>王国庆</t>
  </si>
  <si>
    <t>徐广华</t>
  </si>
  <si>
    <t>杜海娟</t>
  </si>
  <si>
    <t>扬锦珊</t>
  </si>
  <si>
    <t>陈玉科</t>
  </si>
  <si>
    <t>杨炳乾</t>
  </si>
  <si>
    <t>吴鹏基</t>
  </si>
  <si>
    <t>罗明翼</t>
  </si>
  <si>
    <t>朱彦江</t>
  </si>
  <si>
    <t>杨记强</t>
  </si>
  <si>
    <t>王齐量</t>
  </si>
  <si>
    <t>张保成</t>
  </si>
  <si>
    <t>依米尔然丁·艾合买提</t>
  </si>
  <si>
    <t>惠海枫</t>
  </si>
  <si>
    <t>王富鹏</t>
  </si>
  <si>
    <t>庞选平</t>
  </si>
  <si>
    <t>孙蔡丽</t>
  </si>
  <si>
    <t>郭治龙</t>
  </si>
  <si>
    <t>周登荣</t>
  </si>
  <si>
    <t>马东海</t>
  </si>
  <si>
    <t>雒可同</t>
  </si>
  <si>
    <t>王德珊</t>
  </si>
  <si>
    <t>苟伟胜</t>
  </si>
  <si>
    <t>黎鸿飞</t>
  </si>
  <si>
    <t>王洁</t>
  </si>
  <si>
    <t>朱怀鑫</t>
  </si>
  <si>
    <t>阿吉热合曼·阿卜力孜</t>
  </si>
  <si>
    <t>何倩</t>
  </si>
  <si>
    <t>摆佳辉</t>
  </si>
  <si>
    <t>董成旭</t>
  </si>
  <si>
    <t>艾克白尔·艾尔肯</t>
  </si>
  <si>
    <t>王文凯</t>
  </si>
  <si>
    <t>王亚强</t>
  </si>
  <si>
    <t>赵勇</t>
  </si>
  <si>
    <t>王娟娟</t>
  </si>
  <si>
    <t>巩子龙</t>
  </si>
  <si>
    <t>徐志澳</t>
  </si>
  <si>
    <t>郝新</t>
  </si>
  <si>
    <t>郗永晖</t>
  </si>
  <si>
    <t>周刚刚</t>
  </si>
  <si>
    <t>张万年</t>
  </si>
  <si>
    <t>李玉强</t>
  </si>
  <si>
    <t>赵文景</t>
  </si>
  <si>
    <t>马文欢</t>
  </si>
  <si>
    <t>罗月</t>
  </si>
  <si>
    <t>李常娜</t>
  </si>
  <si>
    <t>马玉玲</t>
  </si>
  <si>
    <t>郭健</t>
  </si>
  <si>
    <t>王惟谦</t>
  </si>
  <si>
    <t>李贺</t>
  </si>
  <si>
    <t>李辉金</t>
  </si>
  <si>
    <t>王珍珍</t>
  </si>
  <si>
    <t>张茸茸</t>
  </si>
  <si>
    <t>马磊</t>
  </si>
  <si>
    <t>张亚男</t>
  </si>
  <si>
    <t>赵彩霞</t>
  </si>
  <si>
    <t>张亚娟</t>
  </si>
  <si>
    <t>王宗彦</t>
  </si>
  <si>
    <t>马成文</t>
  </si>
  <si>
    <t>薛静</t>
  </si>
  <si>
    <t>海钰洁</t>
  </si>
  <si>
    <t>权梦杰</t>
  </si>
  <si>
    <t>黄保顺</t>
  </si>
  <si>
    <t>马彩利</t>
  </si>
  <si>
    <t>袁永凤</t>
  </si>
  <si>
    <t>左靖</t>
  </si>
  <si>
    <t>骆彩艳</t>
  </si>
  <si>
    <t>杨雪丽</t>
  </si>
  <si>
    <t>黄兴培</t>
  </si>
  <si>
    <t>李世宏</t>
  </si>
  <si>
    <t>陈红斌</t>
  </si>
  <si>
    <t>樊秀珍</t>
  </si>
  <si>
    <t>孙玉龙</t>
  </si>
  <si>
    <t>依斯力亚·外力</t>
  </si>
  <si>
    <t>黄志远</t>
  </si>
  <si>
    <t>阿布都拉·沙地尔</t>
  </si>
  <si>
    <t>张文强</t>
  </si>
  <si>
    <t>牛东升</t>
  </si>
  <si>
    <t>郭德潮</t>
  </si>
  <si>
    <t>石静怡</t>
  </si>
  <si>
    <t>郝志国</t>
  </si>
  <si>
    <t>白云云</t>
  </si>
  <si>
    <t>夏代提古丽·肉孜尼牙孜</t>
  </si>
  <si>
    <t>何瑞娟</t>
  </si>
  <si>
    <t>卢永伟</t>
  </si>
  <si>
    <t>张文倩</t>
  </si>
  <si>
    <t>崔昌盛</t>
  </si>
  <si>
    <t>陆晓恬</t>
  </si>
  <si>
    <t>艾尼瓦尔·艾麦尔</t>
  </si>
  <si>
    <t>宋国强</t>
  </si>
  <si>
    <t>崔兵兵</t>
  </si>
  <si>
    <t>刘宇龙</t>
  </si>
  <si>
    <t>王风蓉</t>
  </si>
  <si>
    <t>约尔妮娅孜·吾斯曼</t>
  </si>
  <si>
    <t>吴栋</t>
  </si>
  <si>
    <t>张佳楠</t>
  </si>
  <si>
    <t>买买萨迪克·阿吾拉</t>
  </si>
  <si>
    <t>徐晓峰</t>
  </si>
  <si>
    <t>郭雨珠</t>
  </si>
  <si>
    <t>李雨豪</t>
  </si>
  <si>
    <t>熊磊</t>
  </si>
  <si>
    <t>卢花荣</t>
  </si>
  <si>
    <t>阿卜杜热合曼·斯玛依</t>
  </si>
  <si>
    <t>张霏霏</t>
  </si>
  <si>
    <t>郭佳楠</t>
  </si>
  <si>
    <t>王继强</t>
  </si>
  <si>
    <t>孙守重</t>
  </si>
  <si>
    <t>吕梦莎</t>
  </si>
  <si>
    <t>王文星</t>
  </si>
  <si>
    <t>王成霖</t>
  </si>
  <si>
    <t>吴敬贤</t>
  </si>
  <si>
    <t>李旭斌</t>
  </si>
  <si>
    <t>王宏亮</t>
  </si>
  <si>
    <t>包林凤</t>
  </si>
  <si>
    <t>周玉龙</t>
  </si>
  <si>
    <t>高喜元</t>
  </si>
  <si>
    <t>王世武</t>
  </si>
  <si>
    <t>马明俊</t>
  </si>
  <si>
    <t>陈刚</t>
  </si>
  <si>
    <t>房思雨</t>
  </si>
  <si>
    <t>杨文昌</t>
  </si>
  <si>
    <t>朱紫薇</t>
  </si>
  <si>
    <t>席亚茹</t>
  </si>
  <si>
    <t>刘小芳</t>
  </si>
  <si>
    <t>袁生霖</t>
  </si>
  <si>
    <t>胡睿</t>
  </si>
  <si>
    <t>毛海峰</t>
  </si>
  <si>
    <t>孙国强</t>
  </si>
  <si>
    <t>高慧杉</t>
  </si>
  <si>
    <t>郑苏静</t>
  </si>
  <si>
    <t>阿地力江·吾斯曼</t>
  </si>
  <si>
    <t>陈彩娃</t>
  </si>
  <si>
    <t>桑文艳</t>
  </si>
  <si>
    <t>马燕杰</t>
  </si>
  <si>
    <t>濮天东</t>
  </si>
  <si>
    <t>沈彬</t>
  </si>
  <si>
    <t>魏康宁</t>
  </si>
  <si>
    <t>陈婷婷</t>
  </si>
  <si>
    <t>王兰</t>
  </si>
  <si>
    <t>张富强</t>
  </si>
  <si>
    <t>刘卫仁</t>
  </si>
  <si>
    <t>裴彩鹏</t>
  </si>
  <si>
    <t>刘佩兰</t>
  </si>
  <si>
    <t>刘晶晶</t>
  </si>
  <si>
    <t>朱天阔</t>
  </si>
  <si>
    <t>陆长伟</t>
  </si>
  <si>
    <t>金涛</t>
  </si>
  <si>
    <t>黄亮</t>
  </si>
  <si>
    <t>王娟丽</t>
  </si>
  <si>
    <t>万明明</t>
  </si>
  <si>
    <t>马永虎</t>
  </si>
  <si>
    <t>杨耀龙</t>
  </si>
  <si>
    <t>刘瑶瑶</t>
  </si>
  <si>
    <t>热孜万古丽·艾尔西</t>
  </si>
  <si>
    <t>王江</t>
  </si>
  <si>
    <t>刘娜</t>
  </si>
  <si>
    <t>赵祯</t>
  </si>
  <si>
    <t>苏晓龙</t>
  </si>
  <si>
    <t>卢明全</t>
  </si>
  <si>
    <t>胡小康</t>
  </si>
  <si>
    <t>徐靖</t>
  </si>
  <si>
    <t>梁婧</t>
  </si>
  <si>
    <t>包佩强</t>
  </si>
  <si>
    <t>郭小江</t>
  </si>
  <si>
    <t>张志雄</t>
  </si>
  <si>
    <t>明瑞山</t>
  </si>
  <si>
    <t>魏小文</t>
  </si>
  <si>
    <t>刘宏</t>
  </si>
  <si>
    <t>刘超汉</t>
  </si>
  <si>
    <t>苟永利</t>
  </si>
  <si>
    <t>李毓财</t>
  </si>
  <si>
    <t>苏吾比努尔·外力</t>
  </si>
  <si>
    <t>田明明</t>
  </si>
  <si>
    <t>陈亚鹏</t>
  </si>
  <si>
    <t>柴佳乐</t>
  </si>
  <si>
    <t>马娟娟</t>
  </si>
  <si>
    <t>张淑芳</t>
  </si>
  <si>
    <t>马强</t>
  </si>
  <si>
    <t>王彦鑫</t>
  </si>
  <si>
    <t>谢志军</t>
  </si>
  <si>
    <t>王远远</t>
  </si>
  <si>
    <t>拾家豪</t>
  </si>
  <si>
    <t>李发展</t>
  </si>
  <si>
    <t>刘纪</t>
  </si>
  <si>
    <t>杨行行</t>
  </si>
  <si>
    <t>常丹</t>
  </si>
  <si>
    <t>阿不来提·西克然木</t>
  </si>
  <si>
    <t>万小叶</t>
  </si>
  <si>
    <t>白望宏</t>
  </si>
  <si>
    <t>乃菲赛木加拉衣丁</t>
  </si>
  <si>
    <t>杨志斌</t>
  </si>
  <si>
    <t>剡永成</t>
  </si>
  <si>
    <t>赵依萍</t>
  </si>
  <si>
    <t>杨熙雨</t>
  </si>
  <si>
    <t>金婷</t>
  </si>
  <si>
    <t>林金童</t>
  </si>
  <si>
    <t>程瑞雪</t>
  </si>
  <si>
    <t>庞雷</t>
  </si>
  <si>
    <t>赵茹</t>
  </si>
  <si>
    <t>石双全</t>
  </si>
  <si>
    <t>卢永童</t>
  </si>
  <si>
    <t>乌马别克·热孜别克</t>
  </si>
  <si>
    <t>樊宇航</t>
  </si>
  <si>
    <t>李鑫</t>
  </si>
  <si>
    <t>何晓卷</t>
  </si>
  <si>
    <t>张军鹏</t>
  </si>
  <si>
    <t>叶尔达那·阿尔庆</t>
  </si>
  <si>
    <t>孜柯尔亚·努斯热图拉</t>
  </si>
  <si>
    <t>赵新军</t>
  </si>
  <si>
    <t>郭增亚</t>
  </si>
  <si>
    <t>穆孜帕尔·木合塔尔</t>
  </si>
  <si>
    <t>史亚伟</t>
  </si>
  <si>
    <t>唐浩鑫</t>
  </si>
  <si>
    <t>梁好</t>
  </si>
  <si>
    <t>鲜强</t>
  </si>
  <si>
    <t>赵岳</t>
  </si>
  <si>
    <t>王文辉</t>
  </si>
  <si>
    <t>杨润琪</t>
  </si>
  <si>
    <t>郭虎</t>
  </si>
  <si>
    <t>杨富贵</t>
  </si>
  <si>
    <t>苟志强</t>
  </si>
  <si>
    <t>魏红喜</t>
  </si>
  <si>
    <t>万永吉</t>
  </si>
  <si>
    <t>蔡菊红</t>
  </si>
  <si>
    <t>马甜甜</t>
  </si>
  <si>
    <t>于昊</t>
  </si>
  <si>
    <t>龚灿灿</t>
  </si>
  <si>
    <t>岳秀文</t>
  </si>
  <si>
    <t>史望龙</t>
  </si>
  <si>
    <t>罗冯兰</t>
  </si>
  <si>
    <t>刘哲晨</t>
  </si>
  <si>
    <t>张世冶</t>
  </si>
  <si>
    <t>余萍</t>
  </si>
  <si>
    <t>马志文</t>
  </si>
  <si>
    <t>袁丽璇</t>
  </si>
  <si>
    <t>图尔荪古丽·麦提努日</t>
  </si>
  <si>
    <t>樊胜前</t>
  </si>
  <si>
    <t>沈秉福</t>
  </si>
  <si>
    <t>周国萍</t>
  </si>
  <si>
    <t>李斌</t>
  </si>
  <si>
    <t>程继磊</t>
  </si>
  <si>
    <t>韩永生</t>
  </si>
  <si>
    <t>米香梅</t>
  </si>
  <si>
    <t>姜敏</t>
  </si>
  <si>
    <t>邵作书</t>
  </si>
  <si>
    <t>张向东</t>
  </si>
  <si>
    <t>郭勇强</t>
  </si>
  <si>
    <t>刘亚萍</t>
  </si>
  <si>
    <t>王顺鹏</t>
  </si>
  <si>
    <t>曹斌</t>
  </si>
  <si>
    <t>许举山</t>
  </si>
  <si>
    <t>吕宝龙</t>
  </si>
  <si>
    <t>李旭</t>
  </si>
  <si>
    <t>薛虎</t>
  </si>
  <si>
    <t>路文萱</t>
  </si>
  <si>
    <t>吐达吉·库尔班</t>
  </si>
  <si>
    <t>刘杰</t>
  </si>
  <si>
    <t>庞刚</t>
  </si>
  <si>
    <t>马倩文</t>
  </si>
  <si>
    <t>张晶晶</t>
  </si>
  <si>
    <t>郑芳</t>
  </si>
  <si>
    <t>胡海莉</t>
  </si>
  <si>
    <t>葛建雪</t>
  </si>
  <si>
    <t>金勇良</t>
  </si>
  <si>
    <t>李元园</t>
  </si>
  <si>
    <t>葛玲娜</t>
  </si>
  <si>
    <t>郭忠玉</t>
  </si>
  <si>
    <t>马志强</t>
  </si>
  <si>
    <t>杨芳</t>
  </si>
  <si>
    <t>祖丽皮亚·帕合尔丁</t>
  </si>
  <si>
    <t>方涛</t>
  </si>
  <si>
    <t>史鹏强</t>
  </si>
  <si>
    <t>黄小强</t>
  </si>
  <si>
    <t>李博</t>
  </si>
  <si>
    <t>加那布了·布哈尔</t>
  </si>
  <si>
    <t>哈力木热提江·买买提</t>
  </si>
  <si>
    <t>王庆冬</t>
  </si>
  <si>
    <t>陈亚红</t>
  </si>
  <si>
    <t>何亚焘</t>
  </si>
  <si>
    <t>任国辉</t>
  </si>
  <si>
    <t>武志龙</t>
  </si>
  <si>
    <t>贾托霞</t>
  </si>
  <si>
    <t>李文燕</t>
  </si>
  <si>
    <t>艾麦提阿吉穆·艾尔肯</t>
  </si>
  <si>
    <t>田野</t>
  </si>
  <si>
    <t>张静</t>
  </si>
  <si>
    <t>蒋鹏举</t>
  </si>
  <si>
    <t>李升</t>
  </si>
  <si>
    <t>罗欢</t>
  </si>
  <si>
    <t>依孜吐拉·热合木吐</t>
  </si>
  <si>
    <t>樊志杰</t>
  </si>
  <si>
    <t>张文斌</t>
  </si>
  <si>
    <t>韦丽蓉</t>
  </si>
  <si>
    <t>李咏</t>
  </si>
  <si>
    <t>张伟科</t>
  </si>
  <si>
    <t>李振龙</t>
  </si>
  <si>
    <t>李世林</t>
  </si>
  <si>
    <t>袁晓萍</t>
  </si>
  <si>
    <t>李禹兵</t>
  </si>
  <si>
    <t>李贤龙</t>
  </si>
  <si>
    <t>麦合丽娅·阿布都买买提</t>
  </si>
  <si>
    <t>张钊</t>
  </si>
  <si>
    <t>岳克旭</t>
  </si>
  <si>
    <t>安文静</t>
  </si>
  <si>
    <t>王小霞</t>
  </si>
  <si>
    <t>张祥</t>
  </si>
  <si>
    <t>戴有杰</t>
  </si>
  <si>
    <t>马瑞晶</t>
  </si>
  <si>
    <t>袁斌旺</t>
  </si>
  <si>
    <t>乔红霞</t>
  </si>
  <si>
    <t>刘康飞</t>
  </si>
  <si>
    <t>王蓉</t>
  </si>
  <si>
    <t>余周伟</t>
  </si>
  <si>
    <t>靳丹</t>
  </si>
  <si>
    <t>包子龙</t>
  </si>
  <si>
    <t>江辉</t>
  </si>
  <si>
    <t>景娜妮</t>
  </si>
  <si>
    <t>柏进</t>
  </si>
  <si>
    <t>周振鹏</t>
  </si>
  <si>
    <t>王强</t>
  </si>
  <si>
    <t>蔺克鹏</t>
  </si>
  <si>
    <t>令伟刚</t>
  </si>
  <si>
    <t>杜达</t>
  </si>
  <si>
    <t>李辛如</t>
  </si>
  <si>
    <t>冉冬冬</t>
  </si>
  <si>
    <t>华云春</t>
  </si>
  <si>
    <t>李军军</t>
  </si>
  <si>
    <t>丁鑫</t>
  </si>
  <si>
    <t>李泽</t>
  </si>
  <si>
    <t>黄程澄</t>
  </si>
  <si>
    <t>魏标</t>
  </si>
  <si>
    <t>崔金宝</t>
  </si>
  <si>
    <t>王旭东</t>
  </si>
  <si>
    <t>李鲜斌</t>
  </si>
  <si>
    <t>刘守巍</t>
  </si>
  <si>
    <t>朱盼盼</t>
  </si>
  <si>
    <t>邵慧敏</t>
  </si>
  <si>
    <t>唐琪琪</t>
  </si>
  <si>
    <t>周虎强</t>
  </si>
  <si>
    <t>马刚刚</t>
  </si>
  <si>
    <t>高刁鹏</t>
  </si>
  <si>
    <t>张超</t>
  </si>
  <si>
    <t>王鹏兵</t>
  </si>
  <si>
    <t>贺学龙</t>
  </si>
  <si>
    <t>尹学明</t>
  </si>
  <si>
    <t>陈雄兵</t>
  </si>
  <si>
    <t>张金鹏</t>
  </si>
  <si>
    <t>毕国庆</t>
  </si>
  <si>
    <t>李爱珠</t>
  </si>
  <si>
    <t>漆龙</t>
  </si>
  <si>
    <t>周康宁</t>
  </si>
  <si>
    <t>王继胜</t>
  </si>
  <si>
    <t>陈扶福</t>
  </si>
  <si>
    <t>漆世强</t>
  </si>
  <si>
    <t>周万祥</t>
  </si>
  <si>
    <t>艾孜孜江·巴热提</t>
  </si>
  <si>
    <t>冯廷喜</t>
  </si>
  <si>
    <t>秦莉芳</t>
  </si>
  <si>
    <t>郭旭</t>
  </si>
  <si>
    <t>王雯欢</t>
  </si>
  <si>
    <t>韩娜娜</t>
  </si>
  <si>
    <t>范小亚</t>
  </si>
  <si>
    <t>王东岗</t>
  </si>
  <si>
    <t>赵俊刚</t>
  </si>
  <si>
    <t>李鹏安</t>
  </si>
  <si>
    <t>张藴娟</t>
  </si>
  <si>
    <t>李天超</t>
  </si>
  <si>
    <t>王利龙</t>
  </si>
  <si>
    <t>阿孜古丽·卡哈儿</t>
  </si>
  <si>
    <t>苏延河</t>
  </si>
  <si>
    <t>路海明</t>
  </si>
  <si>
    <t>张勇强</t>
  </si>
  <si>
    <t>刘祥祥</t>
  </si>
  <si>
    <t>苏恒</t>
  </si>
  <si>
    <t>赵宏宇</t>
  </si>
  <si>
    <t>赵成元</t>
  </si>
  <si>
    <t>马毅</t>
  </si>
  <si>
    <t>阿不迪瓦尔·阿不来</t>
  </si>
  <si>
    <t>马浩辉</t>
  </si>
  <si>
    <t>常全立</t>
  </si>
  <si>
    <t>巴哈提亚·库尔班</t>
  </si>
  <si>
    <t>王永辉</t>
  </si>
  <si>
    <t>阿巴司·阿卜杜喀迪</t>
  </si>
  <si>
    <t>张鹏虎</t>
  </si>
  <si>
    <t>武国艳</t>
  </si>
  <si>
    <t>热孜亚古丽·热比</t>
  </si>
  <si>
    <t>曹调莉</t>
  </si>
  <si>
    <t>玉散·卡依尔</t>
  </si>
  <si>
    <t>程安宁</t>
  </si>
  <si>
    <t>周梅</t>
  </si>
  <si>
    <t>冯银银</t>
  </si>
  <si>
    <t>张乐乐</t>
  </si>
  <si>
    <t>陕彩玲</t>
  </si>
  <si>
    <t>苏布艾提·派力</t>
  </si>
  <si>
    <t>赵志龙</t>
  </si>
  <si>
    <t>薛盼</t>
  </si>
  <si>
    <t>赵有福</t>
  </si>
  <si>
    <t>胡静</t>
  </si>
  <si>
    <t>康立邦</t>
  </si>
  <si>
    <t>李守忠</t>
  </si>
  <si>
    <t>张庆典</t>
  </si>
  <si>
    <t>刘彩萍</t>
  </si>
  <si>
    <t>田睿</t>
  </si>
  <si>
    <t>张珂</t>
  </si>
  <si>
    <t>何军</t>
  </si>
  <si>
    <t>刘金辉</t>
  </si>
  <si>
    <t>罗昊</t>
  </si>
  <si>
    <t>高生荣</t>
  </si>
  <si>
    <t>努尔比亚·买买提</t>
  </si>
  <si>
    <t>白子超</t>
  </si>
  <si>
    <t>胡生伟</t>
  </si>
  <si>
    <t>陈康康</t>
  </si>
  <si>
    <t>吕东东</t>
  </si>
  <si>
    <t>付鹏伟</t>
  </si>
  <si>
    <t>沙尼娅古丽·阿里木</t>
  </si>
  <si>
    <t>张宗弟</t>
  </si>
  <si>
    <t>美合日古丽·努尔</t>
  </si>
  <si>
    <t>张王杰</t>
  </si>
  <si>
    <t>柳婷婷</t>
  </si>
  <si>
    <t>杨霞芳</t>
  </si>
  <si>
    <t>祖百旦·玉山</t>
  </si>
  <si>
    <t>李文萍</t>
  </si>
  <si>
    <t>严斌</t>
  </si>
  <si>
    <t>段昕怡</t>
  </si>
  <si>
    <t>姚青军</t>
  </si>
  <si>
    <t>李彤</t>
  </si>
  <si>
    <t>尚万基</t>
  </si>
  <si>
    <t>陈浩</t>
  </si>
  <si>
    <t>张攀月</t>
  </si>
  <si>
    <t>王康义</t>
  </si>
  <si>
    <t>魏录合</t>
  </si>
  <si>
    <t>刘哲</t>
  </si>
  <si>
    <t>杨亚宁</t>
  </si>
  <si>
    <t>李金才</t>
  </si>
  <si>
    <t>陈亮亮</t>
  </si>
  <si>
    <t>陈畔</t>
  </si>
  <si>
    <t>齐水霞</t>
  </si>
  <si>
    <t>杨玲娟</t>
  </si>
  <si>
    <t>王旭亮</t>
  </si>
  <si>
    <t>任兴宇</t>
  </si>
  <si>
    <t>马宗焱</t>
  </si>
  <si>
    <t>尚国强</t>
  </si>
  <si>
    <t>顾孝忠</t>
  </si>
  <si>
    <t>何斌杰</t>
  </si>
  <si>
    <t>王开元</t>
  </si>
  <si>
    <t>田小婷</t>
  </si>
  <si>
    <t>刘文航</t>
  </si>
  <si>
    <t>武云安</t>
  </si>
  <si>
    <t>周智环</t>
  </si>
  <si>
    <t>王震</t>
  </si>
  <si>
    <t>贾红莉</t>
  </si>
  <si>
    <t>郝军粉</t>
  </si>
  <si>
    <t>景春艳</t>
  </si>
  <si>
    <t>贾慧敏</t>
  </si>
  <si>
    <t>常建军</t>
  </si>
  <si>
    <t>谢得祥</t>
  </si>
  <si>
    <t>吉永红</t>
  </si>
  <si>
    <t>王爱军</t>
  </si>
  <si>
    <t>王玉峰</t>
  </si>
  <si>
    <t>杨佩佩</t>
  </si>
  <si>
    <t>阿地力·米吉提</t>
  </si>
  <si>
    <t>芮雪峰</t>
  </si>
  <si>
    <t>叶尔布拉提·达吾列提哈孜</t>
  </si>
  <si>
    <t>古丽努尔·肉孜</t>
  </si>
  <si>
    <t>张洪鑫</t>
  </si>
  <si>
    <t>哈力木热提·买尼克</t>
  </si>
  <si>
    <t>卢建荷</t>
  </si>
  <si>
    <t>阿合居力·阿迪力</t>
  </si>
  <si>
    <t>龚彭忠</t>
  </si>
  <si>
    <t>李爱娟</t>
  </si>
  <si>
    <t>张晓文</t>
  </si>
  <si>
    <t>马光清</t>
  </si>
  <si>
    <t>苏稳军</t>
  </si>
  <si>
    <t>韦小强</t>
  </si>
  <si>
    <t>罗美霞</t>
  </si>
  <si>
    <t>张兴渊</t>
  </si>
  <si>
    <t>王晓</t>
  </si>
  <si>
    <t>苏醒兴</t>
  </si>
  <si>
    <t>马海涛</t>
  </si>
  <si>
    <t>石新新</t>
  </si>
  <si>
    <t>程存洋</t>
  </si>
  <si>
    <t>刘龙</t>
  </si>
  <si>
    <t>刘金娟</t>
  </si>
  <si>
    <t>王丽娟</t>
  </si>
  <si>
    <t>任家辉</t>
  </si>
  <si>
    <t>苏博</t>
  </si>
  <si>
    <t>申丽娟</t>
  </si>
  <si>
    <t>魏宗义</t>
  </si>
  <si>
    <t>宗小军</t>
  </si>
  <si>
    <t>尹作伟</t>
  </si>
  <si>
    <t>李苏宁</t>
  </si>
  <si>
    <t>张国选</t>
  </si>
  <si>
    <t>鲁欣语</t>
  </si>
  <si>
    <t>王早燕</t>
  </si>
  <si>
    <t>马德宝</t>
  </si>
  <si>
    <t>蒙靖</t>
  </si>
  <si>
    <t>张博龙</t>
  </si>
  <si>
    <t>孙利洲</t>
  </si>
  <si>
    <t>张露</t>
  </si>
  <si>
    <t>柳亚心</t>
  </si>
  <si>
    <t>杨盼盼</t>
  </si>
  <si>
    <t>杨东兰</t>
  </si>
  <si>
    <t>韩融</t>
  </si>
  <si>
    <t>魏亚良</t>
  </si>
  <si>
    <t>史泉涌</t>
  </si>
  <si>
    <t>王建强</t>
  </si>
  <si>
    <t>谢鹏飞</t>
  </si>
  <si>
    <t>宋美玲</t>
  </si>
  <si>
    <t>郭福</t>
  </si>
  <si>
    <t>苏文清</t>
  </si>
  <si>
    <t>杨吉军</t>
  </si>
  <si>
    <t>管秋丽</t>
  </si>
  <si>
    <t>尹川</t>
  </si>
  <si>
    <t>曹永丽</t>
  </si>
  <si>
    <t>刘鹏龙</t>
  </si>
  <si>
    <t>董发</t>
  </si>
  <si>
    <t>杨玉凤</t>
  </si>
  <si>
    <t>文学羽</t>
  </si>
  <si>
    <t>曹娅娅</t>
  </si>
  <si>
    <t>王甜甜</t>
  </si>
  <si>
    <t>张引斌</t>
  </si>
  <si>
    <t>赵亚亚</t>
  </si>
  <si>
    <t>毛尔杰</t>
  </si>
  <si>
    <t>姚满堂</t>
  </si>
  <si>
    <t>柴建凤</t>
  </si>
  <si>
    <t>张智</t>
  </si>
  <si>
    <t>马粉粉</t>
  </si>
  <si>
    <t>刘兄兄</t>
  </si>
  <si>
    <t>张理龙</t>
  </si>
  <si>
    <t>董江红</t>
  </si>
  <si>
    <t>赵聚银</t>
  </si>
  <si>
    <t>热依拉·艾克木</t>
  </si>
  <si>
    <t>党婷</t>
  </si>
  <si>
    <t>何耀军</t>
  </si>
  <si>
    <t>涂帮帆</t>
  </si>
  <si>
    <t>田银霞</t>
  </si>
  <si>
    <t>邢惠文</t>
  </si>
  <si>
    <t>任海军</t>
  </si>
  <si>
    <t>蒋学刚</t>
  </si>
  <si>
    <t>李子全</t>
  </si>
  <si>
    <t>巩星星</t>
  </si>
  <si>
    <t>陈正国</t>
  </si>
  <si>
    <t>许慧琴</t>
  </si>
  <si>
    <t>刘鹏</t>
  </si>
  <si>
    <t>宋文凯</t>
  </si>
  <si>
    <t>张余锦</t>
  </si>
  <si>
    <t>马国俊</t>
  </si>
  <si>
    <t>崔文博</t>
  </si>
  <si>
    <t>张宗山</t>
  </si>
  <si>
    <t>谭硕</t>
  </si>
  <si>
    <t>谢阳昊</t>
  </si>
  <si>
    <t>陈代笠</t>
  </si>
  <si>
    <t>康一凡</t>
  </si>
  <si>
    <t>程雯欣</t>
  </si>
  <si>
    <t>王公茂</t>
  </si>
  <si>
    <t>周国伟</t>
  </si>
  <si>
    <t>郭轩轩</t>
  </si>
  <si>
    <t>高磊</t>
  </si>
  <si>
    <t>孙金喜</t>
  </si>
  <si>
    <t>王进</t>
  </si>
  <si>
    <t>李璇</t>
  </si>
  <si>
    <t>李晨</t>
  </si>
  <si>
    <t>卢延超</t>
  </si>
  <si>
    <t>赵聪</t>
  </si>
  <si>
    <t>李晨军</t>
  </si>
  <si>
    <t>刘荣德</t>
  </si>
  <si>
    <t>俞少美</t>
  </si>
  <si>
    <t>连继刚</t>
  </si>
  <si>
    <t>张亚龙</t>
  </si>
  <si>
    <t>张良良</t>
  </si>
  <si>
    <t>艾克热木·买买提</t>
  </si>
  <si>
    <t>符耀芳</t>
  </si>
  <si>
    <t>郭喜红</t>
  </si>
  <si>
    <t>马广秀</t>
  </si>
  <si>
    <t>雷安平</t>
  </si>
  <si>
    <t>郑昆</t>
  </si>
  <si>
    <t>王启鹏</t>
  </si>
  <si>
    <t>白云娟</t>
  </si>
  <si>
    <t>韩福海</t>
  </si>
  <si>
    <t>刘伟</t>
  </si>
  <si>
    <t>李龙</t>
  </si>
  <si>
    <t>柴江山</t>
  </si>
  <si>
    <t>努尔买买提·沙塔尔</t>
  </si>
  <si>
    <t>卡依萨尔·艾尔肯</t>
  </si>
  <si>
    <t>王全明</t>
  </si>
  <si>
    <t>温雅娟</t>
  </si>
  <si>
    <t>石家林</t>
  </si>
  <si>
    <t>高秀敏</t>
  </si>
  <si>
    <t>谢永斌</t>
  </si>
  <si>
    <t>乌尼尔古丽·胡马尔别克</t>
  </si>
  <si>
    <t>高鹏菊</t>
  </si>
  <si>
    <t>邢邦鹏</t>
  </si>
  <si>
    <t>黄伟博</t>
  </si>
  <si>
    <t>艾孜买提江·吐尔洪</t>
  </si>
  <si>
    <t>潘雪</t>
  </si>
  <si>
    <t>周鑫</t>
  </si>
  <si>
    <t>强国元</t>
  </si>
  <si>
    <t>哈力米拉提·哈力瓦尔</t>
  </si>
  <si>
    <t>衡斌</t>
  </si>
  <si>
    <t>王成成</t>
  </si>
  <si>
    <t>金泽</t>
  </si>
  <si>
    <t>祁姣姣</t>
  </si>
  <si>
    <t>高俊杰</t>
  </si>
  <si>
    <t>尼加提·阿木提</t>
  </si>
  <si>
    <t>王爱成</t>
  </si>
  <si>
    <t>马景禄</t>
  </si>
  <si>
    <t>史玉玲</t>
  </si>
  <si>
    <t>张伟</t>
  </si>
  <si>
    <t>张红桃</t>
  </si>
  <si>
    <t>呼成艳</t>
  </si>
  <si>
    <t>张雅倩</t>
  </si>
  <si>
    <t>吕国彪</t>
  </si>
  <si>
    <t>杨爱学</t>
  </si>
  <si>
    <t>周美玲</t>
  </si>
  <si>
    <t>胡克涛</t>
  </si>
  <si>
    <t>高吉钰</t>
  </si>
  <si>
    <t>李荣荣</t>
  </si>
  <si>
    <t>周帅</t>
  </si>
  <si>
    <t>李佳鑫</t>
  </si>
  <si>
    <t>郝佳敏</t>
  </si>
  <si>
    <t>马雪梅</t>
  </si>
  <si>
    <t>李彬</t>
  </si>
  <si>
    <t>马萱</t>
  </si>
  <si>
    <t>张国玉</t>
  </si>
  <si>
    <t>火兴南</t>
  </si>
  <si>
    <t>张桂香</t>
  </si>
  <si>
    <t>许弘</t>
  </si>
  <si>
    <t>穆林清</t>
  </si>
  <si>
    <t>井启龙</t>
  </si>
  <si>
    <t>魏玉琪</t>
  </si>
  <si>
    <t>董鹏鹏</t>
  </si>
  <si>
    <t>朱煜清</t>
  </si>
  <si>
    <t>李应峰</t>
  </si>
  <si>
    <t>马原</t>
  </si>
  <si>
    <t>刘创创</t>
  </si>
  <si>
    <t>李志强</t>
  </si>
  <si>
    <t>桑茜茜</t>
  </si>
  <si>
    <t>赵苗</t>
  </si>
  <si>
    <t>姜超</t>
  </si>
  <si>
    <t>刘宇鹏</t>
  </si>
  <si>
    <t>王永清</t>
  </si>
  <si>
    <t>万应圆</t>
  </si>
  <si>
    <t>刘欢</t>
  </si>
  <si>
    <t>刘鹏飞</t>
  </si>
  <si>
    <t>焦涛宁</t>
  </si>
  <si>
    <t>鲁金文</t>
  </si>
  <si>
    <t>穆吉轩</t>
  </si>
  <si>
    <t>热依罕古丽·图尔荪</t>
  </si>
  <si>
    <t>卢孟</t>
  </si>
  <si>
    <t>杜岩</t>
  </si>
  <si>
    <t>徐宝宝</t>
  </si>
  <si>
    <t>郭帅帅</t>
  </si>
  <si>
    <t>张家辉</t>
  </si>
  <si>
    <t>李强强</t>
  </si>
  <si>
    <t>包双龙</t>
  </si>
  <si>
    <t>曹继强</t>
  </si>
  <si>
    <t>任桃娃</t>
  </si>
  <si>
    <t>邱蓉</t>
  </si>
  <si>
    <t>李嘉欣</t>
  </si>
  <si>
    <t>杨海霞</t>
  </si>
  <si>
    <t>师学儒</t>
  </si>
  <si>
    <t>宋学光</t>
  </si>
  <si>
    <t>王文智</t>
  </si>
  <si>
    <t>杨海鹏</t>
  </si>
  <si>
    <t>赵明镇</t>
  </si>
  <si>
    <t>王小虎</t>
  </si>
  <si>
    <t>董金梅</t>
  </si>
  <si>
    <t>马乃</t>
  </si>
  <si>
    <t>任国峰</t>
  </si>
  <si>
    <t>张萍</t>
  </si>
  <si>
    <t>周宝国</t>
  </si>
  <si>
    <t>张学文</t>
  </si>
  <si>
    <t>姜秀珍</t>
  </si>
  <si>
    <t>李兆晨</t>
  </si>
  <si>
    <t>马兵兵</t>
  </si>
  <si>
    <t>张艳娥</t>
  </si>
  <si>
    <t>王刚</t>
  </si>
  <si>
    <t>常万成</t>
  </si>
  <si>
    <t>樊淑霞</t>
  </si>
  <si>
    <t>买婧晶</t>
  </si>
  <si>
    <t>何拉目次力</t>
  </si>
  <si>
    <t>王彬道</t>
  </si>
  <si>
    <t>王虎</t>
  </si>
  <si>
    <t>洪嘉敏</t>
  </si>
  <si>
    <t>刘振荣</t>
  </si>
  <si>
    <t>李望龙</t>
  </si>
  <si>
    <t>杨亮亮</t>
  </si>
  <si>
    <t>李文博</t>
  </si>
  <si>
    <t>常环</t>
  </si>
  <si>
    <t>梁彬强</t>
  </si>
  <si>
    <t>杨腾飞</t>
  </si>
  <si>
    <t>成召鹏</t>
  </si>
  <si>
    <t>周琪</t>
  </si>
  <si>
    <t>龙春倩</t>
  </si>
  <si>
    <t>徐澳</t>
  </si>
  <si>
    <t>赵红</t>
  </si>
  <si>
    <t>杨宝宝</t>
  </si>
  <si>
    <t>徐海涛</t>
  </si>
  <si>
    <t>申延荣</t>
  </si>
  <si>
    <t>助热提江·克伟尔</t>
  </si>
  <si>
    <t>刘鹏程</t>
  </si>
  <si>
    <t>郭鹏飞</t>
  </si>
  <si>
    <t>马倩倩</t>
  </si>
  <si>
    <t>李小伟</t>
  </si>
  <si>
    <t>郭琦</t>
  </si>
  <si>
    <t>徐涛</t>
  </si>
  <si>
    <t>汪睿</t>
  </si>
  <si>
    <t>李玉芳</t>
  </si>
  <si>
    <t>梁培曌</t>
  </si>
  <si>
    <t>马调调</t>
  </si>
  <si>
    <t>柳淑琴</t>
  </si>
  <si>
    <t>司才程</t>
  </si>
  <si>
    <t>靳炜</t>
  </si>
  <si>
    <t>帖琴琳</t>
  </si>
  <si>
    <t>周闹</t>
  </si>
  <si>
    <t>周玉斌</t>
  </si>
  <si>
    <t>郭斐东</t>
  </si>
  <si>
    <t>刘虎元</t>
  </si>
  <si>
    <t>香文先</t>
  </si>
  <si>
    <t>马忠</t>
  </si>
  <si>
    <t>强培宏</t>
  </si>
  <si>
    <t>巨兴成</t>
  </si>
  <si>
    <t>张廷玉</t>
  </si>
  <si>
    <t>郭万德</t>
  </si>
  <si>
    <t>胡鸿燕</t>
  </si>
  <si>
    <t>翟璐</t>
  </si>
  <si>
    <t>牛乐乐</t>
  </si>
  <si>
    <t>余巧珍</t>
  </si>
  <si>
    <t>王乐</t>
  </si>
  <si>
    <t>郭名楚</t>
  </si>
  <si>
    <t>杨阳</t>
  </si>
  <si>
    <t>王珊龙</t>
  </si>
  <si>
    <t>郑丽媛</t>
  </si>
  <si>
    <t>武超亚</t>
  </si>
  <si>
    <t>张元</t>
  </si>
  <si>
    <t>赵冰心</t>
  </si>
  <si>
    <t>杨潭</t>
  </si>
  <si>
    <t>李蕊</t>
  </si>
  <si>
    <t>虎建明</t>
  </si>
  <si>
    <t>王伟东</t>
  </si>
  <si>
    <t>康旭贞</t>
  </si>
  <si>
    <t>常伟</t>
  </si>
  <si>
    <t>陈托弟</t>
  </si>
  <si>
    <t>牛雪艳</t>
  </si>
  <si>
    <t>芦云强</t>
  </si>
  <si>
    <t>李银银</t>
  </si>
  <si>
    <t>陈文斌</t>
  </si>
  <si>
    <t>柯峰</t>
  </si>
  <si>
    <t>晏淑蓉</t>
  </si>
  <si>
    <t>刘晓斌</t>
  </si>
  <si>
    <t>张向朋</t>
  </si>
  <si>
    <t>艾克帕尔·买合苏提</t>
  </si>
  <si>
    <t>王德澳</t>
  </si>
  <si>
    <t>刘雲</t>
  </si>
  <si>
    <t>买尔扎提·买苏提</t>
  </si>
  <si>
    <t>张成峻</t>
  </si>
  <si>
    <t>马亚丽</t>
  </si>
  <si>
    <t>魏军琴</t>
  </si>
  <si>
    <t>再努热古丽·吐尔逊</t>
  </si>
  <si>
    <t>沈文馨</t>
  </si>
  <si>
    <t>买合木提·阿布都克热木</t>
  </si>
  <si>
    <t>亚森·艾则孜</t>
  </si>
  <si>
    <t>吕鹏程</t>
  </si>
  <si>
    <t>吕升学</t>
  </si>
  <si>
    <t>窦义强</t>
  </si>
  <si>
    <t>肉克亚·外力</t>
  </si>
  <si>
    <t>阿布都热合曼·阿布都卡迪尔</t>
  </si>
  <si>
    <t>贵万</t>
  </si>
  <si>
    <t>廖欣</t>
  </si>
  <si>
    <t>李强</t>
  </si>
  <si>
    <t>陈万青</t>
  </si>
  <si>
    <t>杨旭升</t>
  </si>
  <si>
    <t>苏国琴</t>
  </si>
  <si>
    <t>柳发财</t>
  </si>
  <si>
    <t>张玉芬</t>
  </si>
  <si>
    <t>徐文婕</t>
  </si>
  <si>
    <t>吴梦琦</t>
  </si>
  <si>
    <t>吴雪艳</t>
  </si>
  <si>
    <t>李敏</t>
  </si>
  <si>
    <t>朱天鹏</t>
  </si>
  <si>
    <t>康俊文</t>
  </si>
  <si>
    <t>胡小龙</t>
  </si>
  <si>
    <t>马元昌</t>
  </si>
  <si>
    <t>杨青</t>
  </si>
  <si>
    <t>陈晨</t>
  </si>
  <si>
    <t>朱冲</t>
  </si>
  <si>
    <t>金辉</t>
  </si>
  <si>
    <t>杨勇</t>
  </si>
  <si>
    <t>王婷</t>
  </si>
  <si>
    <t>陈保昕</t>
  </si>
  <si>
    <t>马林</t>
  </si>
  <si>
    <t>王媛</t>
  </si>
  <si>
    <t>刘伟斌</t>
  </si>
  <si>
    <t>张宇</t>
  </si>
  <si>
    <t>张生斌</t>
  </si>
  <si>
    <t>贾林龙</t>
  </si>
  <si>
    <t>芦喜财</t>
  </si>
  <si>
    <t>刘乐才</t>
  </si>
  <si>
    <t>冉红霞</t>
  </si>
  <si>
    <t>陈博</t>
  </si>
  <si>
    <t>牛变弟</t>
  </si>
  <si>
    <t>丁慧</t>
  </si>
  <si>
    <t>李威</t>
  </si>
  <si>
    <t>李洋洋</t>
  </si>
  <si>
    <t>雷柯</t>
  </si>
  <si>
    <t>杨红霞</t>
  </si>
  <si>
    <t>庞爱红</t>
  </si>
  <si>
    <t>马亮</t>
  </si>
  <si>
    <t>朱浩</t>
  </si>
  <si>
    <t>后向东</t>
  </si>
  <si>
    <t>杨海东</t>
  </si>
  <si>
    <t>李天龙</t>
  </si>
  <si>
    <t>张宇航</t>
  </si>
  <si>
    <t>王雪婷</t>
  </si>
  <si>
    <t>巩婧</t>
  </si>
  <si>
    <t>黄永宏</t>
  </si>
  <si>
    <t>段缤</t>
  </si>
  <si>
    <t>李云强</t>
  </si>
  <si>
    <t>艾依热提·吾买尔</t>
  </si>
  <si>
    <t>兰天昊</t>
  </si>
  <si>
    <t>李建宏</t>
  </si>
  <si>
    <t>王国颖</t>
  </si>
  <si>
    <t>梁艳艳</t>
  </si>
  <si>
    <t>程婷婷</t>
  </si>
  <si>
    <t>贾宝通</t>
  </si>
  <si>
    <t>祁圆圆</t>
  </si>
  <si>
    <t>马福寿</t>
  </si>
  <si>
    <t>孙鹏</t>
  </si>
  <si>
    <t>吴丽文</t>
  </si>
  <si>
    <t>张志龙</t>
  </si>
  <si>
    <t>刘行行</t>
  </si>
  <si>
    <t>孙金龙</t>
  </si>
  <si>
    <t>郭英才</t>
  </si>
  <si>
    <t>牛彬燕</t>
  </si>
  <si>
    <t>李虎云</t>
  </si>
  <si>
    <t>张鹏杰</t>
  </si>
  <si>
    <t>单多英</t>
  </si>
  <si>
    <t>土建琦</t>
  </si>
  <si>
    <t>徐佳龙</t>
  </si>
  <si>
    <t>辛泽</t>
  </si>
  <si>
    <t>刘彤鑫</t>
  </si>
  <si>
    <t>祁环宇</t>
  </si>
  <si>
    <t>陈军党</t>
  </si>
  <si>
    <t>金学奎</t>
  </si>
  <si>
    <t>杨朝华</t>
  </si>
  <si>
    <t>邓雄雄</t>
  </si>
  <si>
    <t>马小旺</t>
  </si>
  <si>
    <t>范志华</t>
  </si>
  <si>
    <t>王荣庆</t>
  </si>
  <si>
    <t>吴德燕</t>
  </si>
  <si>
    <t>王少华</t>
  </si>
  <si>
    <t>孙守婷</t>
  </si>
  <si>
    <t>徐小刚</t>
  </si>
  <si>
    <t>麦麦提艾力·艾麦提</t>
  </si>
  <si>
    <t>张亚云</t>
  </si>
  <si>
    <t>丁友鹏</t>
  </si>
  <si>
    <t>吴明明</t>
  </si>
  <si>
    <t>张承梅</t>
  </si>
  <si>
    <t>赵小文</t>
  </si>
  <si>
    <t>王利</t>
  </si>
  <si>
    <t>祁晓明</t>
  </si>
  <si>
    <t>李随强</t>
  </si>
  <si>
    <t>陈淑倩</t>
  </si>
  <si>
    <t>杨雅</t>
  </si>
  <si>
    <t>李乐</t>
  </si>
  <si>
    <t>张清</t>
  </si>
  <si>
    <t>古再里努尔·阿布都瓦尔</t>
  </si>
  <si>
    <t>郑鑫</t>
  </si>
  <si>
    <t>徐发发</t>
  </si>
  <si>
    <t>热西旦木·吐尔洪</t>
  </si>
  <si>
    <t>李旭明</t>
  </si>
  <si>
    <t>张源</t>
  </si>
  <si>
    <t>贾伟林</t>
  </si>
  <si>
    <t>赛尔拜·巴合提别克</t>
  </si>
  <si>
    <t>李成虎</t>
  </si>
  <si>
    <t>周昊</t>
  </si>
  <si>
    <t>王金文</t>
  </si>
  <si>
    <t>买吾兰·吾斯曼</t>
  </si>
  <si>
    <t>雒吉涛</t>
  </si>
  <si>
    <t>图尔荪·麦麦提</t>
  </si>
  <si>
    <t>依萨克·艾合买提</t>
  </si>
  <si>
    <t>马晓玲</t>
  </si>
  <si>
    <t>卞志鑫</t>
  </si>
  <si>
    <t>段飞飞</t>
  </si>
  <si>
    <t>吴文婷</t>
  </si>
  <si>
    <t>马芳</t>
  </si>
  <si>
    <t>耿志芳</t>
  </si>
  <si>
    <t>孙依然</t>
  </si>
  <si>
    <t>张晓慧</t>
  </si>
  <si>
    <t>马莉</t>
  </si>
  <si>
    <t>蒲雯暄</t>
  </si>
  <si>
    <t>王雪</t>
  </si>
  <si>
    <t>叶宝祺</t>
  </si>
  <si>
    <t>马雪琴</t>
  </si>
  <si>
    <t>程文萍</t>
  </si>
  <si>
    <t>吴春虎</t>
  </si>
  <si>
    <t>王建伟</t>
  </si>
  <si>
    <t>张琴月</t>
  </si>
  <si>
    <t>马君灿</t>
  </si>
  <si>
    <t>阿热帕提·阿迪力</t>
  </si>
  <si>
    <t>王雪倩</t>
  </si>
  <si>
    <t>刘启豪</t>
  </si>
  <si>
    <t>卢宇杰</t>
  </si>
  <si>
    <t>李楠</t>
  </si>
  <si>
    <t>张林杰</t>
  </si>
  <si>
    <t>刘滢</t>
  </si>
  <si>
    <t>闫龙龙</t>
  </si>
  <si>
    <t>郑玉龙</t>
  </si>
  <si>
    <t>李子冲</t>
  </si>
  <si>
    <t>黄鸿儒</t>
  </si>
  <si>
    <t>李晋军</t>
  </si>
  <si>
    <t>张文彬</t>
  </si>
  <si>
    <t>刘宇</t>
  </si>
  <si>
    <t>周美宏</t>
  </si>
  <si>
    <t>吕杰军</t>
  </si>
  <si>
    <t>程文浩</t>
  </si>
  <si>
    <t>王安亚</t>
  </si>
  <si>
    <t>胡青石</t>
  </si>
  <si>
    <t>尹博</t>
  </si>
  <si>
    <t>胡阿尼什·沙依勒克</t>
  </si>
  <si>
    <t>戴凯</t>
  </si>
  <si>
    <t>毛飞凯</t>
  </si>
  <si>
    <t>张田野</t>
  </si>
  <si>
    <t>何向东</t>
  </si>
  <si>
    <t>王雨峰</t>
  </si>
  <si>
    <t>张照龙</t>
  </si>
  <si>
    <t>柴艺珲</t>
  </si>
  <si>
    <t>张瑄</t>
  </si>
  <si>
    <t>王淑娟</t>
  </si>
  <si>
    <t>马书权</t>
  </si>
  <si>
    <t>何少伟</t>
  </si>
  <si>
    <t>赵永念</t>
  </si>
  <si>
    <t>徐智城</t>
  </si>
  <si>
    <t>董文韬</t>
  </si>
  <si>
    <t>王赟佳</t>
  </si>
  <si>
    <t>曹越</t>
  </si>
  <si>
    <t>张政雄</t>
  </si>
  <si>
    <t>阿力胜·白山</t>
  </si>
  <si>
    <t>陈航</t>
  </si>
  <si>
    <t>蒋明洋</t>
  </si>
  <si>
    <t>王梁斌</t>
  </si>
  <si>
    <t>西热皮·艾山</t>
  </si>
  <si>
    <t>黄昊晨</t>
  </si>
  <si>
    <t>赵雪松</t>
  </si>
  <si>
    <t>李亚峰</t>
  </si>
  <si>
    <t>热孜叶姑丽·吐尔逊</t>
  </si>
  <si>
    <t>吉文静</t>
  </si>
  <si>
    <t>古扎努尔·托合提</t>
  </si>
  <si>
    <t>吾买尔·外力</t>
  </si>
  <si>
    <t>甘明明</t>
  </si>
  <si>
    <t>伊卜拉伊木·玉努斯</t>
  </si>
  <si>
    <t>崔建荣</t>
  </si>
  <si>
    <t>努尔比耶·麦提萨伍尔</t>
  </si>
  <si>
    <t>伊尔潘·艾尼娃</t>
  </si>
  <si>
    <t>苏鹏珍</t>
  </si>
  <si>
    <t>马鸿宝</t>
  </si>
  <si>
    <t>杜鸣迪</t>
  </si>
  <si>
    <t>关怀</t>
  </si>
  <si>
    <t>阿不力肯木·阿不都热木</t>
  </si>
  <si>
    <t>张玺</t>
  </si>
  <si>
    <t>王志伟</t>
  </si>
  <si>
    <t>华永瑾</t>
  </si>
  <si>
    <t>于洁</t>
  </si>
  <si>
    <t>马祥</t>
  </si>
  <si>
    <t>闫晓龙</t>
  </si>
  <si>
    <t>赵庆林</t>
  </si>
  <si>
    <t>张盼盼</t>
  </si>
  <si>
    <t>张小强</t>
  </si>
  <si>
    <t>陈长江</t>
  </si>
  <si>
    <t>朱晓闯</t>
  </si>
  <si>
    <t>沈子文</t>
  </si>
  <si>
    <t>宋虎期</t>
  </si>
  <si>
    <t>马维</t>
  </si>
  <si>
    <t>任优美</t>
  </si>
  <si>
    <t>马冰蕾</t>
  </si>
  <si>
    <t>热依汉古丽·伊斯马伊力</t>
  </si>
  <si>
    <t>回艳萍</t>
  </si>
  <si>
    <t>谢仁阿依·穆合百提</t>
  </si>
  <si>
    <t>赵桐宇</t>
  </si>
  <si>
    <t>努尔夏提江·牙力坤</t>
  </si>
  <si>
    <t>冶晓斐</t>
  </si>
  <si>
    <t>王小童</t>
  </si>
  <si>
    <t>崔振铎</t>
  </si>
  <si>
    <t>杨雅娴</t>
  </si>
  <si>
    <t>周珊珊</t>
  </si>
  <si>
    <t>安晨晨</t>
  </si>
  <si>
    <t>王治远</t>
  </si>
  <si>
    <t>韩璐雨</t>
  </si>
  <si>
    <t>李影</t>
  </si>
  <si>
    <t>田梦霞</t>
  </si>
  <si>
    <t>鲁晨希</t>
  </si>
  <si>
    <t>杜晓洁</t>
  </si>
  <si>
    <t>齐浩杰</t>
  </si>
  <si>
    <t>顿宝斌</t>
  </si>
  <si>
    <t>唐海飞</t>
  </si>
  <si>
    <t>崔育萌</t>
  </si>
  <si>
    <t>何智杰</t>
  </si>
  <si>
    <t>杨占刚</t>
  </si>
  <si>
    <t>艾子筱</t>
  </si>
  <si>
    <t>张鹏飞</t>
  </si>
  <si>
    <t>丁文龙</t>
  </si>
  <si>
    <t>周兴宇</t>
  </si>
  <si>
    <t>王梅婷</t>
  </si>
  <si>
    <t>李红梅</t>
  </si>
  <si>
    <t>卜嘉豪</t>
  </si>
  <si>
    <t>蔺雪</t>
  </si>
  <si>
    <t>阿卜杜克热木·买买提阿布都拉</t>
  </si>
  <si>
    <t>周文杰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</si>
</sst>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895985</xdr:colOff>
      <xdr:row>0</xdr:row>
      <xdr:rowOff>19050</xdr:rowOff>
    </xdr:from>
    <xdr:to>
      <xdr:col>3</xdr:col>
      <xdr:colOff>340995</xdr:colOff>
      <xdr:row>0</xdr:row>
      <xdr:rowOff>19050</xdr:rowOff>
    </xdr:to>
    <xdr:pic>
      <xdr:nvPicPr>
        <xdr:cNvPr id="3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2695" y="19050"/>
          <a:ext cx="186436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895985</xdr:colOff>
      <xdr:row>0</xdr:row>
      <xdr:rowOff>19050</xdr:rowOff>
    </xdr:from>
    <xdr:to>
      <xdr:col>4</xdr:col>
      <xdr:colOff>340995</xdr:colOff>
      <xdr:row>0</xdr:row>
      <xdr:rowOff>19050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6335" y="19050"/>
          <a:ext cx="315976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2"/>
  <sheetViews>
    <sheetView workbookViewId="0">
      <selection activeCell="G6" sqref="G6"/>
    </sheetView>
  </sheetViews>
  <sheetFormatPr defaultColWidth="9" defaultRowHeight="13.5" outlineLevelCol="5"/>
  <cols>
    <col min="1" max="1" width="1.3" style="1" customWidth="1"/>
    <col min="2" max="2" width="3.25" style="1" customWidth="1"/>
    <col min="3" max="3" width="31.75" style="1" customWidth="1"/>
    <col min="4" max="4" width="34.125" style="1" customWidth="1"/>
    <col min="5" max="5" width="12.5" style="1" customWidth="1"/>
    <col min="6" max="16381" width="9" style="1"/>
  </cols>
  <sheetData>
    <row r="1" s="1" customFormat="1" ht="30" customHeight="1" spans="1:5">
      <c r="A1" s="8"/>
      <c r="B1" s="6" t="s">
        <v>0</v>
      </c>
      <c r="C1" s="6"/>
      <c r="D1" s="6"/>
      <c r="E1" s="6"/>
    </row>
    <row r="2" s="1" customFormat="1" ht="30" customHeight="1" spans="1:5">
      <c r="A2" s="8"/>
      <c r="B2" s="6"/>
      <c r="C2" s="6"/>
      <c r="D2" s="6"/>
      <c r="E2" s="6"/>
    </row>
    <row r="3" s="1" customFormat="1" ht="35" customHeight="1" spans="1:6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3" t="s">
        <v>1</v>
      </c>
    </row>
    <row r="4" s="1" customFormat="1" ht="14" customHeight="1" spans="1:6">
      <c r="A4" s="15"/>
      <c r="B4" s="16">
        <v>1</v>
      </c>
      <c r="C4" s="16" t="s">
        <v>6</v>
      </c>
      <c r="D4" s="16" t="s">
        <v>7</v>
      </c>
      <c r="E4" s="16">
        <f>ROUND(5650,1)</f>
        <v>5650</v>
      </c>
      <c r="F4" s="17" t="s">
        <v>1</v>
      </c>
    </row>
    <row r="5" s="1" customFormat="1" ht="12" customHeight="1" spans="1:6">
      <c r="A5" s="15"/>
      <c r="B5" s="18"/>
      <c r="C5" s="18"/>
      <c r="D5" s="18" t="s">
        <v>8</v>
      </c>
      <c r="E5" s="18">
        <f>ROUND(2085,1)</f>
        <v>2085</v>
      </c>
      <c r="F5" s="17" t="s">
        <v>1</v>
      </c>
    </row>
    <row r="6" s="1" customFormat="1" ht="13" customHeight="1" spans="1:6">
      <c r="A6" s="15"/>
      <c r="B6" s="18"/>
      <c r="C6" s="18"/>
      <c r="D6" s="18" t="s">
        <v>9</v>
      </c>
      <c r="E6" s="18">
        <f>ROUND(23576,1)</f>
        <v>23576</v>
      </c>
      <c r="F6" s="17" t="s">
        <v>1</v>
      </c>
    </row>
    <row r="7" s="1" customFormat="1" ht="12" customHeight="1" spans="1:6">
      <c r="A7" s="15"/>
      <c r="B7" s="18">
        <v>2</v>
      </c>
      <c r="C7" s="18" t="s">
        <v>10</v>
      </c>
      <c r="D7" s="18" t="s">
        <v>9</v>
      </c>
      <c r="E7" s="18">
        <f>ROUND(758,1)</f>
        <v>758</v>
      </c>
      <c r="F7" s="17" t="s">
        <v>1</v>
      </c>
    </row>
    <row r="8" s="1" customFormat="1" ht="12" customHeight="1" spans="1:6">
      <c r="A8" s="15"/>
      <c r="B8" s="18">
        <v>3</v>
      </c>
      <c r="C8" s="18" t="s">
        <v>11</v>
      </c>
      <c r="D8" s="18" t="s">
        <v>7</v>
      </c>
      <c r="E8" s="18">
        <f>ROUND(9040,1)</f>
        <v>9040</v>
      </c>
      <c r="F8" s="17" t="s">
        <v>1</v>
      </c>
    </row>
    <row r="9" s="1" customFormat="1" ht="16" customHeight="1" spans="1:6">
      <c r="A9" s="15"/>
      <c r="B9" s="18"/>
      <c r="C9" s="18"/>
      <c r="D9" s="18" t="s">
        <v>9</v>
      </c>
      <c r="E9" s="18">
        <f>ROUND(1830,1)</f>
        <v>1830</v>
      </c>
      <c r="F9" s="17" t="s">
        <v>1</v>
      </c>
    </row>
    <row r="10" s="1" customFormat="1" ht="14" customHeight="1" spans="1:6">
      <c r="A10" s="15"/>
      <c r="B10" s="18">
        <v>4</v>
      </c>
      <c r="C10" s="18" t="s">
        <v>12</v>
      </c>
      <c r="D10" s="18" t="s">
        <v>13</v>
      </c>
      <c r="E10" s="18">
        <f>ROUND(5124,1)</f>
        <v>5124</v>
      </c>
      <c r="F10" s="17" t="s">
        <v>1</v>
      </c>
    </row>
    <row r="11" s="1" customFormat="1" ht="13" customHeight="1" spans="1:6">
      <c r="A11" s="15"/>
      <c r="B11" s="18">
        <v>5</v>
      </c>
      <c r="C11" s="18" t="s">
        <v>14</v>
      </c>
      <c r="D11" s="18" t="s">
        <v>9</v>
      </c>
      <c r="E11" s="18">
        <f>ROUND(1098,1)</f>
        <v>1098</v>
      </c>
      <c r="F11" s="17" t="s">
        <v>1</v>
      </c>
    </row>
    <row r="12" s="1" customFormat="1" ht="15" customHeight="1" spans="1:6">
      <c r="A12" s="15"/>
      <c r="B12" s="18">
        <v>6</v>
      </c>
      <c r="C12" s="18" t="s">
        <v>15</v>
      </c>
      <c r="D12" s="18" t="s">
        <v>8</v>
      </c>
      <c r="E12" s="18">
        <f>ROUND(366,1)</f>
        <v>366</v>
      </c>
      <c r="F12" s="17" t="s">
        <v>1</v>
      </c>
    </row>
    <row r="13" s="1" customFormat="1" ht="12" customHeight="1" spans="1:6">
      <c r="A13" s="15"/>
      <c r="B13" s="18"/>
      <c r="C13" s="18"/>
      <c r="D13" s="18" t="s">
        <v>13</v>
      </c>
      <c r="E13" s="18">
        <f>ROUND(50849,1)</f>
        <v>50849</v>
      </c>
      <c r="F13" s="17" t="s">
        <v>1</v>
      </c>
    </row>
    <row r="14" s="1" customFormat="1" ht="14" customHeight="1" spans="1:6">
      <c r="A14" s="15"/>
      <c r="B14" s="18"/>
      <c r="C14" s="18"/>
      <c r="D14" s="18" t="s">
        <v>9</v>
      </c>
      <c r="E14" s="18">
        <f>ROUND(6520,1)</f>
        <v>6520</v>
      </c>
      <c r="F14" s="17" t="s">
        <v>1</v>
      </c>
    </row>
    <row r="15" s="1" customFormat="1" ht="16" customHeight="1" spans="1:6">
      <c r="A15" s="15"/>
      <c r="B15" s="18">
        <v>7</v>
      </c>
      <c r="C15" s="18" t="s">
        <v>16</v>
      </c>
      <c r="D15" s="18" t="s">
        <v>7</v>
      </c>
      <c r="E15" s="18">
        <f>ROUND(7240,1)</f>
        <v>7240</v>
      </c>
      <c r="F15" s="17" t="s">
        <v>1</v>
      </c>
    </row>
    <row r="16" s="1" customFormat="1" ht="15" customHeight="1" spans="1:6">
      <c r="A16" s="15"/>
      <c r="B16" s="18">
        <v>8</v>
      </c>
      <c r="C16" s="18" t="s">
        <v>17</v>
      </c>
      <c r="D16" s="18" t="s">
        <v>13</v>
      </c>
      <c r="E16" s="18">
        <f>ROUND(8000,1)</f>
        <v>8000</v>
      </c>
      <c r="F16" s="17" t="s">
        <v>1</v>
      </c>
    </row>
    <row r="17" s="1" customFormat="1" ht="13" customHeight="1" spans="1:6">
      <c r="A17" s="15"/>
      <c r="B17" s="18">
        <v>9</v>
      </c>
      <c r="C17" s="18" t="s">
        <v>18</v>
      </c>
      <c r="D17" s="18" t="s">
        <v>9</v>
      </c>
      <c r="E17" s="18">
        <f>ROUND(1830,1)</f>
        <v>1830</v>
      </c>
      <c r="F17" s="17" t="s">
        <v>1</v>
      </c>
    </row>
    <row r="18" s="1" customFormat="1" ht="15" customHeight="1" spans="1:6">
      <c r="A18" s="15"/>
      <c r="B18" s="18">
        <v>10</v>
      </c>
      <c r="C18" s="18" t="s">
        <v>19</v>
      </c>
      <c r="D18" s="18" t="s">
        <v>7</v>
      </c>
      <c r="E18" s="18">
        <f>ROUND(6000,1)</f>
        <v>6000</v>
      </c>
      <c r="F18" s="17" t="s">
        <v>1</v>
      </c>
    </row>
    <row r="19" s="1" customFormat="1" ht="13" customHeight="1" spans="1:6">
      <c r="A19" s="15"/>
      <c r="B19" s="18">
        <v>11</v>
      </c>
      <c r="C19" s="18" t="s">
        <v>20</v>
      </c>
      <c r="D19" s="18" t="s">
        <v>13</v>
      </c>
      <c r="E19" s="18">
        <f>ROUND(26068,1)</f>
        <v>26068</v>
      </c>
      <c r="F19" s="17" t="s">
        <v>1</v>
      </c>
    </row>
    <row r="20" s="1" customFormat="1" ht="16" customHeight="1" spans="1:6">
      <c r="A20" s="15"/>
      <c r="B20" s="18">
        <v>12</v>
      </c>
      <c r="C20" s="18" t="s">
        <v>21</v>
      </c>
      <c r="D20" s="18" t="s">
        <v>9</v>
      </c>
      <c r="E20" s="18">
        <f>ROUND(6588,1)</f>
        <v>6588</v>
      </c>
      <c r="F20" s="17" t="s">
        <v>1</v>
      </c>
    </row>
    <row r="21" s="1" customFormat="1" ht="15" customHeight="1" spans="1:6">
      <c r="A21" s="15"/>
      <c r="B21" s="18">
        <v>13</v>
      </c>
      <c r="C21" s="18" t="s">
        <v>22</v>
      </c>
      <c r="D21" s="18" t="s">
        <v>7</v>
      </c>
      <c r="E21" s="18">
        <f>ROUND(5650,1)</f>
        <v>5650</v>
      </c>
      <c r="F21" s="17" t="s">
        <v>1</v>
      </c>
    </row>
    <row r="22" s="1" customFormat="1" ht="16" customHeight="1" spans="1:6">
      <c r="A22" s="15"/>
      <c r="B22" s="18">
        <v>14</v>
      </c>
      <c r="C22" s="18" t="s">
        <v>23</v>
      </c>
      <c r="D22" s="18" t="s">
        <v>13</v>
      </c>
      <c r="E22" s="18">
        <f>ROUND(3660,1)</f>
        <v>3660</v>
      </c>
      <c r="F22" s="17" t="s">
        <v>1</v>
      </c>
    </row>
    <row r="23" s="1" customFormat="1" ht="15" customHeight="1" spans="1:6">
      <c r="A23" s="15"/>
      <c r="B23" s="18">
        <v>15</v>
      </c>
      <c r="C23" s="18" t="s">
        <v>24</v>
      </c>
      <c r="D23" s="18" t="s">
        <v>8</v>
      </c>
      <c r="E23" s="18">
        <f>ROUND(1830,1)</f>
        <v>1830</v>
      </c>
      <c r="F23" s="17" t="s">
        <v>1</v>
      </c>
    </row>
    <row r="24" s="1" customFormat="1" ht="15" customHeight="1" spans="1:6">
      <c r="A24" s="15"/>
      <c r="B24" s="18"/>
      <c r="C24" s="18"/>
      <c r="D24" s="18" t="s">
        <v>13</v>
      </c>
      <c r="E24" s="18">
        <f>ROUND(447372,1)</f>
        <v>447372</v>
      </c>
      <c r="F24" s="17" t="s">
        <v>1</v>
      </c>
    </row>
    <row r="25" s="1" customFormat="1" ht="16" customHeight="1" spans="1:6">
      <c r="A25" s="15"/>
      <c r="B25" s="18"/>
      <c r="C25" s="18"/>
      <c r="D25" s="18" t="s">
        <v>9</v>
      </c>
      <c r="E25" s="18">
        <f>ROUND(36234,1)</f>
        <v>36234</v>
      </c>
      <c r="F25" s="17" t="s">
        <v>1</v>
      </c>
    </row>
    <row r="26" s="1" customFormat="1" ht="13" customHeight="1" spans="1:6">
      <c r="A26" s="15"/>
      <c r="B26" s="18">
        <v>16</v>
      </c>
      <c r="C26" s="18" t="s">
        <v>25</v>
      </c>
      <c r="D26" s="18" t="s">
        <v>13</v>
      </c>
      <c r="E26" s="18">
        <f>ROUND(23424,1)</f>
        <v>23424</v>
      </c>
      <c r="F26" s="17" t="s">
        <v>1</v>
      </c>
    </row>
    <row r="27" s="1" customFormat="1" ht="12" customHeight="1" spans="1:6">
      <c r="A27" s="15"/>
      <c r="B27" s="18">
        <v>17</v>
      </c>
      <c r="C27" s="18" t="s">
        <v>26</v>
      </c>
      <c r="D27" s="18" t="s">
        <v>13</v>
      </c>
      <c r="E27" s="18">
        <f>ROUND(133956,1)</f>
        <v>133956</v>
      </c>
      <c r="F27" s="17" t="s">
        <v>1</v>
      </c>
    </row>
    <row r="28" s="1" customFormat="1" ht="13" customHeight="1" spans="1:6">
      <c r="A28" s="15"/>
      <c r="B28" s="18">
        <v>18</v>
      </c>
      <c r="C28" s="18" t="s">
        <v>27</v>
      </c>
      <c r="D28" s="18" t="s">
        <v>8</v>
      </c>
      <c r="E28" s="18">
        <f>ROUND(3660,1)</f>
        <v>3660</v>
      </c>
      <c r="F28" s="17" t="s">
        <v>1</v>
      </c>
    </row>
    <row r="29" s="1" customFormat="1" ht="17" customHeight="1" spans="1:6">
      <c r="A29" s="15"/>
      <c r="B29" s="18"/>
      <c r="C29" s="18"/>
      <c r="D29" s="18" t="s">
        <v>9</v>
      </c>
      <c r="E29" s="18">
        <f>ROUND(10614,1)</f>
        <v>10614</v>
      </c>
      <c r="F29" s="17" t="s">
        <v>1</v>
      </c>
    </row>
    <row r="30" s="1" customFormat="1" ht="17" customHeight="1" spans="1:6">
      <c r="A30" s="15"/>
      <c r="B30" s="18">
        <v>19</v>
      </c>
      <c r="C30" s="18" t="s">
        <v>28</v>
      </c>
      <c r="D30" s="18" t="s">
        <v>7</v>
      </c>
      <c r="E30" s="18">
        <f>ROUND(10904,1)</f>
        <v>10904</v>
      </c>
      <c r="F30" s="17" t="s">
        <v>1</v>
      </c>
    </row>
    <row r="31" s="1" customFormat="1" ht="16" customHeight="1" spans="1:6">
      <c r="A31" s="15"/>
      <c r="B31" s="18"/>
      <c r="C31" s="18"/>
      <c r="D31" s="18" t="s">
        <v>9</v>
      </c>
      <c r="E31" s="18">
        <f>ROUND(14980,1)</f>
        <v>14980</v>
      </c>
      <c r="F31" s="17" t="s">
        <v>1</v>
      </c>
    </row>
    <row r="32" s="1" customFormat="1" ht="17" customHeight="1" spans="1:6">
      <c r="A32" s="15"/>
      <c r="B32" s="18">
        <v>20</v>
      </c>
      <c r="C32" s="18" t="s">
        <v>29</v>
      </c>
      <c r="D32" s="18" t="s">
        <v>7</v>
      </c>
      <c r="E32" s="18">
        <f>ROUND(9040,1)</f>
        <v>9040</v>
      </c>
      <c r="F32" s="17" t="s">
        <v>1</v>
      </c>
    </row>
    <row r="33" s="1" customFormat="1" ht="13" customHeight="1" spans="1:6">
      <c r="A33" s="15"/>
      <c r="B33" s="18"/>
      <c r="C33" s="18"/>
      <c r="D33" s="18" t="s">
        <v>8</v>
      </c>
      <c r="E33" s="18">
        <f>ROUND(9150,1)</f>
        <v>9150</v>
      </c>
      <c r="F33" s="17" t="s">
        <v>1</v>
      </c>
    </row>
    <row r="34" s="1" customFormat="1" ht="13" customHeight="1" spans="1:6">
      <c r="A34" s="15"/>
      <c r="B34" s="18"/>
      <c r="C34" s="18"/>
      <c r="D34" s="18" t="s">
        <v>13</v>
      </c>
      <c r="E34" s="18">
        <f>ROUND(15372,1)</f>
        <v>15372</v>
      </c>
      <c r="F34" s="17" t="s">
        <v>1</v>
      </c>
    </row>
    <row r="35" s="1" customFormat="1" ht="17" customHeight="1" spans="1:6">
      <c r="A35" s="15"/>
      <c r="B35" s="18"/>
      <c r="C35" s="18"/>
      <c r="D35" s="18" t="s">
        <v>9</v>
      </c>
      <c r="E35" s="18">
        <f>ROUND(1830,1)</f>
        <v>1830</v>
      </c>
      <c r="F35" s="17" t="s">
        <v>1</v>
      </c>
    </row>
    <row r="36" s="1" customFormat="1" ht="13" customHeight="1" spans="1:6">
      <c r="A36" s="15"/>
      <c r="B36" s="18">
        <v>21</v>
      </c>
      <c r="C36" s="18" t="s">
        <v>30</v>
      </c>
      <c r="D36" s="18" t="s">
        <v>7</v>
      </c>
      <c r="E36" s="18">
        <f>ROUND(60273,1)</f>
        <v>60273</v>
      </c>
      <c r="F36" s="17" t="s">
        <v>1</v>
      </c>
    </row>
    <row r="37" s="1" customFormat="1" ht="13" customHeight="1" spans="1:6">
      <c r="A37" s="15"/>
      <c r="B37" s="18"/>
      <c r="C37" s="18"/>
      <c r="D37" s="18" t="s">
        <v>13</v>
      </c>
      <c r="E37" s="18">
        <f>ROUND(32484,1)</f>
        <v>32484</v>
      </c>
      <c r="F37" s="17" t="s">
        <v>1</v>
      </c>
    </row>
    <row r="38" s="1" customFormat="1" ht="13" customHeight="1" spans="1:6">
      <c r="A38" s="15"/>
      <c r="B38" s="18">
        <v>22</v>
      </c>
      <c r="C38" s="18" t="s">
        <v>31</v>
      </c>
      <c r="D38" s="18" t="s">
        <v>13</v>
      </c>
      <c r="E38" s="18">
        <f>ROUND(60024,1)</f>
        <v>60024</v>
      </c>
      <c r="F38" s="17" t="s">
        <v>1</v>
      </c>
    </row>
    <row r="39" s="1" customFormat="1" ht="13" customHeight="1" spans="1:6">
      <c r="A39" s="15"/>
      <c r="B39" s="18">
        <v>23</v>
      </c>
      <c r="C39" s="18" t="s">
        <v>32</v>
      </c>
      <c r="D39" s="18" t="s">
        <v>8</v>
      </c>
      <c r="E39" s="18">
        <f>ROUND(1830,1)</f>
        <v>1830</v>
      </c>
      <c r="F39" s="17" t="s">
        <v>1</v>
      </c>
    </row>
    <row r="40" s="1" customFormat="1" ht="13" customHeight="1" spans="1:6">
      <c r="A40" s="15"/>
      <c r="B40" s="18">
        <v>24</v>
      </c>
      <c r="C40" s="18" t="s">
        <v>33</v>
      </c>
      <c r="D40" s="18" t="s">
        <v>13</v>
      </c>
      <c r="E40" s="18">
        <f>ROUND(7320,1)</f>
        <v>7320</v>
      </c>
      <c r="F40" s="17" t="s">
        <v>1</v>
      </c>
    </row>
    <row r="41" s="1" customFormat="1" ht="13" customHeight="1" spans="1:6">
      <c r="A41" s="15"/>
      <c r="B41" s="18">
        <v>25</v>
      </c>
      <c r="C41" s="18" t="s">
        <v>34</v>
      </c>
      <c r="D41" s="18" t="s">
        <v>7</v>
      </c>
      <c r="E41" s="18">
        <f>ROUND(23730,1)</f>
        <v>23730</v>
      </c>
      <c r="F41" s="17" t="s">
        <v>1</v>
      </c>
    </row>
    <row r="42" s="1" customFormat="1" ht="13" customHeight="1" spans="1:6">
      <c r="A42" s="15"/>
      <c r="B42" s="18">
        <v>26</v>
      </c>
      <c r="C42" s="18" t="s">
        <v>35</v>
      </c>
      <c r="D42" s="18" t="s">
        <v>8</v>
      </c>
      <c r="E42" s="18">
        <f>ROUND(3660,1)</f>
        <v>3660</v>
      </c>
      <c r="F42" s="17" t="s">
        <v>1</v>
      </c>
    </row>
    <row r="43" s="1" customFormat="1" ht="13" customHeight="1" spans="1:6">
      <c r="A43" s="15"/>
      <c r="B43" s="18"/>
      <c r="C43" s="18"/>
      <c r="D43" s="18" t="s">
        <v>13</v>
      </c>
      <c r="E43" s="18">
        <f>ROUND(7320,1)</f>
        <v>7320</v>
      </c>
      <c r="F43" s="17" t="s">
        <v>1</v>
      </c>
    </row>
    <row r="44" s="1" customFormat="1" ht="13" customHeight="1" spans="1:6">
      <c r="A44" s="15"/>
      <c r="B44" s="18">
        <v>27</v>
      </c>
      <c r="C44" s="18" t="s">
        <v>36</v>
      </c>
      <c r="D44" s="18" t="s">
        <v>7</v>
      </c>
      <c r="E44" s="18">
        <f>ROUND(138334,1)</f>
        <v>138334</v>
      </c>
      <c r="F44" s="17" t="s">
        <v>1</v>
      </c>
    </row>
    <row r="45" s="1" customFormat="1" ht="12" customHeight="1" spans="1:6">
      <c r="A45" s="15"/>
      <c r="B45" s="18"/>
      <c r="C45" s="18"/>
      <c r="D45" s="18" t="s">
        <v>13</v>
      </c>
      <c r="E45" s="18">
        <f>ROUND(11385,1)</f>
        <v>11385</v>
      </c>
      <c r="F45" s="17" t="s">
        <v>1</v>
      </c>
    </row>
    <row r="46" s="1" customFormat="1" ht="14" customHeight="1" spans="1:6">
      <c r="A46" s="15"/>
      <c r="B46" s="18"/>
      <c r="C46" s="18"/>
      <c r="D46" s="18" t="s">
        <v>9</v>
      </c>
      <c r="E46" s="18">
        <f>ROUND(610,1)</f>
        <v>610</v>
      </c>
      <c r="F46" s="17" t="s">
        <v>1</v>
      </c>
    </row>
    <row r="47" s="1" customFormat="1" ht="12" customHeight="1" spans="1:6">
      <c r="A47" s="15"/>
      <c r="B47" s="18">
        <v>28</v>
      </c>
      <c r="C47" s="18" t="s">
        <v>37</v>
      </c>
      <c r="D47" s="18" t="s">
        <v>13</v>
      </c>
      <c r="E47" s="18">
        <f>ROUND(3660,1)</f>
        <v>3660</v>
      </c>
      <c r="F47" s="17" t="s">
        <v>1</v>
      </c>
    </row>
    <row r="48" s="1" customFormat="1" ht="12" customHeight="1" spans="1:6">
      <c r="A48" s="15"/>
      <c r="B48" s="18">
        <v>29</v>
      </c>
      <c r="C48" s="18" t="s">
        <v>38</v>
      </c>
      <c r="D48" s="18" t="s">
        <v>8</v>
      </c>
      <c r="E48" s="18">
        <f>ROUND(1836,1)</f>
        <v>1836</v>
      </c>
      <c r="F48" s="17" t="s">
        <v>1</v>
      </c>
    </row>
    <row r="49" s="1" customFormat="1" ht="16" customHeight="1" spans="1:6">
      <c r="A49" s="15"/>
      <c r="B49" s="18"/>
      <c r="C49" s="18"/>
      <c r="D49" s="18" t="s">
        <v>9</v>
      </c>
      <c r="E49" s="18">
        <f>ROUND(3754,1)</f>
        <v>3754</v>
      </c>
      <c r="F49" s="17" t="s">
        <v>1</v>
      </c>
    </row>
    <row r="50" s="1" customFormat="1" ht="16" customHeight="1" spans="1:6">
      <c r="A50" s="15"/>
      <c r="B50" s="18">
        <v>30</v>
      </c>
      <c r="C50" s="18" t="s">
        <v>39</v>
      </c>
      <c r="D50" s="18" t="s">
        <v>9</v>
      </c>
      <c r="E50" s="18">
        <f>ROUND(3696,1)</f>
        <v>3696</v>
      </c>
      <c r="F50" s="17" t="s">
        <v>1</v>
      </c>
    </row>
    <row r="51" s="1" customFormat="1" ht="11" customHeight="1" spans="1:6">
      <c r="A51" s="15"/>
      <c r="B51" s="18">
        <v>31</v>
      </c>
      <c r="C51" s="18" t="s">
        <v>40</v>
      </c>
      <c r="D51" s="18" t="s">
        <v>7</v>
      </c>
      <c r="E51" s="18">
        <f>ROUND(20343,1)</f>
        <v>20343</v>
      </c>
      <c r="F51" s="17" t="s">
        <v>1</v>
      </c>
    </row>
    <row r="52" s="1" customFormat="1" ht="12" customHeight="1" spans="1:6">
      <c r="A52" s="15"/>
      <c r="B52" s="18"/>
      <c r="C52" s="18"/>
      <c r="D52" s="18" t="s">
        <v>8</v>
      </c>
      <c r="E52" s="18">
        <f>ROUND(3678,1)</f>
        <v>3678</v>
      </c>
      <c r="F52" s="17" t="s">
        <v>1</v>
      </c>
    </row>
    <row r="53" s="1" customFormat="1" ht="12" customHeight="1" spans="1:6">
      <c r="A53" s="15"/>
      <c r="B53" s="18"/>
      <c r="C53" s="18"/>
      <c r="D53" s="18" t="s">
        <v>9</v>
      </c>
      <c r="E53" s="18">
        <f>ROUND(8424,1)</f>
        <v>8424</v>
      </c>
      <c r="F53" s="17" t="s">
        <v>1</v>
      </c>
    </row>
    <row r="54" s="1" customFormat="1" ht="14" customHeight="1" spans="1:6">
      <c r="A54" s="15"/>
      <c r="B54" s="18">
        <v>32</v>
      </c>
      <c r="C54" s="18" t="s">
        <v>41</v>
      </c>
      <c r="D54" s="18" t="s">
        <v>9</v>
      </c>
      <c r="E54" s="18">
        <f>ROUND(1428,1)</f>
        <v>1428</v>
      </c>
      <c r="F54" s="17" t="s">
        <v>1</v>
      </c>
    </row>
    <row r="55" s="1" customFormat="1" ht="16" customHeight="1" spans="1:6">
      <c r="A55" s="15"/>
      <c r="B55" s="18">
        <v>33</v>
      </c>
      <c r="C55" s="18" t="s">
        <v>42</v>
      </c>
      <c r="D55" s="18" t="s">
        <v>7</v>
      </c>
      <c r="E55" s="18">
        <f>ROUND(6000,1)</f>
        <v>6000</v>
      </c>
      <c r="F55" s="17" t="s">
        <v>1</v>
      </c>
    </row>
    <row r="56" s="1" customFormat="1" ht="12" customHeight="1" spans="1:6">
      <c r="A56" s="15"/>
      <c r="B56" s="18"/>
      <c r="C56" s="18"/>
      <c r="D56" s="18" t="s">
        <v>8</v>
      </c>
      <c r="E56" s="18">
        <f>ROUND(5570,1)</f>
        <v>5570</v>
      </c>
      <c r="F56" s="17" t="s">
        <v>1</v>
      </c>
    </row>
    <row r="57" s="1" customFormat="1" ht="11" customHeight="1" spans="1:6">
      <c r="A57" s="15"/>
      <c r="B57" s="18"/>
      <c r="C57" s="18"/>
      <c r="D57" s="18" t="s">
        <v>13</v>
      </c>
      <c r="E57" s="18">
        <f>ROUND(8800,1)</f>
        <v>8800</v>
      </c>
      <c r="F57" s="17" t="s">
        <v>1</v>
      </c>
    </row>
    <row r="58" s="1" customFormat="1" ht="11" customHeight="1" spans="1:6">
      <c r="A58" s="15"/>
      <c r="B58" s="18"/>
      <c r="C58" s="18"/>
      <c r="D58" s="18" t="s">
        <v>9</v>
      </c>
      <c r="E58" s="18">
        <f>ROUND(5590,1)</f>
        <v>5590</v>
      </c>
      <c r="F58" s="17" t="s">
        <v>1</v>
      </c>
    </row>
    <row r="59" s="1" customFormat="1" ht="15" customHeight="1" spans="1:6">
      <c r="A59" s="15"/>
      <c r="B59" s="18">
        <v>34</v>
      </c>
      <c r="C59" s="18" t="s">
        <v>43</v>
      </c>
      <c r="D59" s="18" t="s">
        <v>13</v>
      </c>
      <c r="E59" s="18">
        <f>ROUND(5856,1)</f>
        <v>5856</v>
      </c>
      <c r="F59" s="17" t="s">
        <v>1</v>
      </c>
    </row>
    <row r="60" s="1" customFormat="1" ht="16" customHeight="1" spans="1:6">
      <c r="A60" s="15"/>
      <c r="B60" s="18">
        <v>35</v>
      </c>
      <c r="C60" s="18" t="s">
        <v>44</v>
      </c>
      <c r="D60" s="18" t="s">
        <v>7</v>
      </c>
      <c r="E60" s="18">
        <f>ROUND(5650,1)</f>
        <v>5650</v>
      </c>
      <c r="F60" s="17" t="s">
        <v>1</v>
      </c>
    </row>
    <row r="61" s="1" customFormat="1" ht="17" customHeight="1" spans="1:6">
      <c r="A61" s="15"/>
      <c r="B61" s="18">
        <v>36</v>
      </c>
      <c r="C61" s="18" t="s">
        <v>45</v>
      </c>
      <c r="D61" s="18" t="s">
        <v>7</v>
      </c>
      <c r="E61" s="18">
        <f>ROUND(16950,1)</f>
        <v>16950</v>
      </c>
      <c r="F61" s="17" t="s">
        <v>1</v>
      </c>
    </row>
    <row r="62" s="1" customFormat="1" ht="15" customHeight="1" spans="1:6">
      <c r="A62" s="15"/>
      <c r="B62" s="18">
        <v>37</v>
      </c>
      <c r="C62" s="18" t="s">
        <v>46</v>
      </c>
      <c r="D62" s="18" t="s">
        <v>7</v>
      </c>
      <c r="E62" s="18">
        <f>ROUND(5650,1)</f>
        <v>5650</v>
      </c>
      <c r="F62" s="17" t="s">
        <v>1</v>
      </c>
    </row>
    <row r="63" s="1" customFormat="1" ht="14" customHeight="1" spans="1:6">
      <c r="A63" s="15"/>
      <c r="B63" s="18">
        <v>38</v>
      </c>
      <c r="C63" s="18" t="s">
        <v>47</v>
      </c>
      <c r="D63" s="18" t="s">
        <v>7</v>
      </c>
      <c r="E63" s="18">
        <f>ROUND(134277,1)</f>
        <v>134277</v>
      </c>
      <c r="F63" s="17" t="s">
        <v>1</v>
      </c>
    </row>
    <row r="64" s="1" customFormat="1" ht="11" customHeight="1" spans="1:6">
      <c r="A64" s="15"/>
      <c r="B64" s="18"/>
      <c r="C64" s="18"/>
      <c r="D64" s="18" t="s">
        <v>13</v>
      </c>
      <c r="E64" s="18">
        <f>ROUND(9464,1)</f>
        <v>9464</v>
      </c>
      <c r="F64" s="17" t="s">
        <v>1</v>
      </c>
    </row>
    <row r="65" s="1" customFormat="1" ht="15" customHeight="1" spans="1:6">
      <c r="A65" s="15"/>
      <c r="B65" s="18"/>
      <c r="C65" s="18"/>
      <c r="D65" s="18" t="s">
        <v>9</v>
      </c>
      <c r="E65" s="18">
        <f>ROUND(1857,1)</f>
        <v>1857</v>
      </c>
      <c r="F65" s="17" t="s">
        <v>1</v>
      </c>
    </row>
    <row r="66" s="1" customFormat="1" ht="16" customHeight="1" spans="1:6">
      <c r="A66" s="15"/>
      <c r="B66" s="18">
        <v>39</v>
      </c>
      <c r="C66" s="18" t="s">
        <v>48</v>
      </c>
      <c r="D66" s="18" t="s">
        <v>9</v>
      </c>
      <c r="E66" s="18">
        <f>ROUND(10599,1)</f>
        <v>10599</v>
      </c>
      <c r="F66" s="17" t="s">
        <v>1</v>
      </c>
    </row>
    <row r="67" s="1" customFormat="1" ht="15" customHeight="1" spans="1:6">
      <c r="A67" s="15"/>
      <c r="B67" s="18">
        <v>40</v>
      </c>
      <c r="C67" s="18" t="s">
        <v>49</v>
      </c>
      <c r="D67" s="18" t="s">
        <v>7</v>
      </c>
      <c r="E67" s="18">
        <f>ROUND(6780,1)</f>
        <v>6780</v>
      </c>
      <c r="F67" s="17" t="s">
        <v>1</v>
      </c>
    </row>
    <row r="68" s="1" customFormat="1" ht="15" customHeight="1" spans="1:6">
      <c r="A68" s="15"/>
      <c r="B68" s="18"/>
      <c r="C68" s="18"/>
      <c r="D68" s="18" t="s">
        <v>9</v>
      </c>
      <c r="E68" s="18">
        <f>ROUND(7320,1)</f>
        <v>7320</v>
      </c>
      <c r="F68" s="17" t="s">
        <v>1</v>
      </c>
    </row>
    <row r="69" s="1" customFormat="1" ht="11" customHeight="1" spans="1:6">
      <c r="A69" s="15"/>
      <c r="B69" s="18">
        <v>41</v>
      </c>
      <c r="C69" s="18" t="s">
        <v>50</v>
      </c>
      <c r="D69" s="18" t="s">
        <v>8</v>
      </c>
      <c r="E69" s="18">
        <f>ROUND(2052,1)</f>
        <v>2052</v>
      </c>
      <c r="F69" s="17" t="s">
        <v>1</v>
      </c>
    </row>
    <row r="70" s="1" customFormat="1" ht="15" customHeight="1" spans="1:6">
      <c r="A70" s="15"/>
      <c r="B70" s="18"/>
      <c r="C70" s="18"/>
      <c r="D70" s="18" t="s">
        <v>9</v>
      </c>
      <c r="E70" s="18">
        <f>ROUND(3372,1)</f>
        <v>3372</v>
      </c>
      <c r="F70" s="17" t="s">
        <v>1</v>
      </c>
    </row>
    <row r="71" s="1" customFormat="1" ht="15" customHeight="1" spans="1:6">
      <c r="A71" s="15"/>
      <c r="B71" s="18">
        <v>42</v>
      </c>
      <c r="C71" s="18" t="s">
        <v>51</v>
      </c>
      <c r="D71" s="18" t="s">
        <v>7</v>
      </c>
      <c r="E71" s="18">
        <f>ROUND(51980,1)</f>
        <v>51980</v>
      </c>
      <c r="F71" s="17" t="s">
        <v>1</v>
      </c>
    </row>
    <row r="72" s="1" customFormat="1" ht="12" customHeight="1" spans="1:6">
      <c r="A72" s="15"/>
      <c r="B72" s="18"/>
      <c r="C72" s="18"/>
      <c r="D72" s="18" t="s">
        <v>8</v>
      </c>
      <c r="E72" s="18">
        <f>ROUND(4392,1)</f>
        <v>4392</v>
      </c>
      <c r="F72" s="17" t="s">
        <v>1</v>
      </c>
    </row>
    <row r="73" s="1" customFormat="1" ht="12" customHeight="1" spans="1:6">
      <c r="A73" s="15"/>
      <c r="B73" s="18"/>
      <c r="C73" s="18"/>
      <c r="D73" s="18" t="s">
        <v>13</v>
      </c>
      <c r="E73" s="18">
        <f>ROUND(62220,1)</f>
        <v>62220</v>
      </c>
      <c r="F73" s="17" t="s">
        <v>1</v>
      </c>
    </row>
    <row r="74" s="1" customFormat="1" ht="12" customHeight="1" spans="1:6">
      <c r="A74" s="15"/>
      <c r="B74" s="18"/>
      <c r="C74" s="18"/>
      <c r="D74" s="18" t="s">
        <v>9</v>
      </c>
      <c r="E74" s="18">
        <f>ROUND(732,1)</f>
        <v>732</v>
      </c>
      <c r="F74" s="17" t="s">
        <v>1</v>
      </c>
    </row>
    <row r="75" s="1" customFormat="1" ht="13" customHeight="1" spans="1:6">
      <c r="A75" s="15"/>
      <c r="B75" s="18">
        <v>43</v>
      </c>
      <c r="C75" s="18" t="s">
        <v>52</v>
      </c>
      <c r="D75" s="18" t="s">
        <v>9</v>
      </c>
      <c r="E75" s="18">
        <f>ROUND(3660,1)</f>
        <v>3660</v>
      </c>
      <c r="F75" s="17" t="s">
        <v>1</v>
      </c>
    </row>
    <row r="76" s="1" customFormat="1" ht="13" customHeight="1" spans="1:6">
      <c r="A76" s="15"/>
      <c r="B76" s="18">
        <v>44</v>
      </c>
      <c r="C76" s="18" t="s">
        <v>53</v>
      </c>
      <c r="D76" s="18" t="s">
        <v>9</v>
      </c>
      <c r="E76" s="18">
        <f>ROUND(5490,1)</f>
        <v>5490</v>
      </c>
      <c r="F76" s="17" t="s">
        <v>1</v>
      </c>
    </row>
    <row r="77" s="1" customFormat="1" ht="15" customHeight="1" spans="1:6">
      <c r="A77" s="15"/>
      <c r="B77" s="18">
        <v>45</v>
      </c>
      <c r="C77" s="18" t="s">
        <v>54</v>
      </c>
      <c r="D77" s="18" t="s">
        <v>9</v>
      </c>
      <c r="E77" s="18">
        <f>ROUND(2562,1)</f>
        <v>2562</v>
      </c>
      <c r="F77" s="17" t="s">
        <v>1</v>
      </c>
    </row>
    <row r="78" s="1" customFormat="1" ht="12" customHeight="1" spans="1:6">
      <c r="A78" s="15"/>
      <c r="B78" s="18">
        <v>46</v>
      </c>
      <c r="C78" s="18" t="s">
        <v>55</v>
      </c>
      <c r="D78" s="18" t="s">
        <v>13</v>
      </c>
      <c r="E78" s="18">
        <f>ROUND(5124,1)</f>
        <v>5124</v>
      </c>
      <c r="F78" s="17" t="s">
        <v>1</v>
      </c>
    </row>
    <row r="79" s="1" customFormat="1" ht="12" customHeight="1" spans="1:6">
      <c r="A79" s="15"/>
      <c r="B79" s="18">
        <v>47</v>
      </c>
      <c r="C79" s="18" t="s">
        <v>56</v>
      </c>
      <c r="D79" s="18" t="s">
        <v>8</v>
      </c>
      <c r="E79" s="18">
        <f>ROUND(6954,1)</f>
        <v>6954</v>
      </c>
      <c r="F79" s="17" t="s">
        <v>1</v>
      </c>
    </row>
    <row r="80" s="1" customFormat="1" ht="16" customHeight="1" spans="1:6">
      <c r="A80" s="15"/>
      <c r="B80" s="18"/>
      <c r="C80" s="18"/>
      <c r="D80" s="18" t="s">
        <v>9</v>
      </c>
      <c r="E80" s="18">
        <f>ROUND(14078,1)</f>
        <v>14078</v>
      </c>
      <c r="F80" s="17" t="s">
        <v>1</v>
      </c>
    </row>
    <row r="81" s="1" customFormat="1" ht="12" customHeight="1" spans="1:6">
      <c r="A81" s="15"/>
      <c r="B81" s="18">
        <v>48</v>
      </c>
      <c r="C81" s="18" t="s">
        <v>57</v>
      </c>
      <c r="D81" s="18" t="s">
        <v>8</v>
      </c>
      <c r="E81" s="18">
        <f>ROUND(1984,1)</f>
        <v>1984</v>
      </c>
      <c r="F81" s="17" t="s">
        <v>1</v>
      </c>
    </row>
    <row r="82" s="1" customFormat="1" ht="11" customHeight="1" spans="1:6">
      <c r="A82" s="15"/>
      <c r="B82" s="18"/>
      <c r="C82" s="18"/>
      <c r="D82" s="18" t="s">
        <v>13</v>
      </c>
      <c r="E82" s="18">
        <f>ROUND(17080,1)</f>
        <v>17080</v>
      </c>
      <c r="F82" s="17" t="s">
        <v>1</v>
      </c>
    </row>
    <row r="83" s="1" customFormat="1" ht="16" customHeight="1" spans="1:6">
      <c r="A83" s="15"/>
      <c r="B83" s="18">
        <v>49</v>
      </c>
      <c r="C83" s="18" t="s">
        <v>58</v>
      </c>
      <c r="D83" s="18" t="s">
        <v>9</v>
      </c>
      <c r="E83" s="18">
        <f>ROUND(2196,1)</f>
        <v>2196</v>
      </c>
      <c r="F83" s="17" t="s">
        <v>1</v>
      </c>
    </row>
    <row r="84" s="1" customFormat="1" ht="15" customHeight="1" spans="1:6">
      <c r="A84" s="15"/>
      <c r="B84" s="18">
        <v>50</v>
      </c>
      <c r="C84" s="18" t="s">
        <v>59</v>
      </c>
      <c r="D84" s="18" t="s">
        <v>7</v>
      </c>
      <c r="E84" s="18">
        <f>ROUND(27131,1)</f>
        <v>27131</v>
      </c>
      <c r="F84" s="17" t="s">
        <v>1</v>
      </c>
    </row>
    <row r="85" s="1" customFormat="1" ht="13" customHeight="1" spans="1:6">
      <c r="A85" s="15"/>
      <c r="B85" s="18"/>
      <c r="C85" s="18"/>
      <c r="D85" s="18" t="s">
        <v>8</v>
      </c>
      <c r="E85" s="18">
        <f>ROUND(3660,1)</f>
        <v>3660</v>
      </c>
      <c r="F85" s="17" t="s">
        <v>1</v>
      </c>
    </row>
    <row r="86" s="1" customFormat="1" ht="11" customHeight="1" spans="1:6">
      <c r="A86" s="15"/>
      <c r="B86" s="18"/>
      <c r="C86" s="18"/>
      <c r="D86" s="18" t="s">
        <v>13</v>
      </c>
      <c r="E86" s="18">
        <f>ROUND(6592,1)</f>
        <v>6592</v>
      </c>
      <c r="F86" s="17" t="s">
        <v>1</v>
      </c>
    </row>
    <row r="87" s="1" customFormat="1" ht="16" customHeight="1" spans="1:6">
      <c r="A87" s="15"/>
      <c r="B87" s="18"/>
      <c r="C87" s="18"/>
      <c r="D87" s="18" t="s">
        <v>9</v>
      </c>
      <c r="E87" s="18">
        <f>ROUND(20873,1)</f>
        <v>20873</v>
      </c>
      <c r="F87" s="17" t="s">
        <v>1</v>
      </c>
    </row>
    <row r="88" s="1" customFormat="1" ht="16" customHeight="1" spans="1:6">
      <c r="A88" s="15"/>
      <c r="B88" s="18">
        <v>51</v>
      </c>
      <c r="C88" s="18" t="s">
        <v>60</v>
      </c>
      <c r="D88" s="18" t="s">
        <v>7</v>
      </c>
      <c r="E88" s="18">
        <f>ROUND(23185,1)</f>
        <v>23185</v>
      </c>
      <c r="F88" s="17" t="s">
        <v>1</v>
      </c>
    </row>
    <row r="89" s="1" customFormat="1" ht="15" customHeight="1" spans="1:6">
      <c r="A89" s="15"/>
      <c r="B89" s="18"/>
      <c r="C89" s="18"/>
      <c r="D89" s="18" t="s">
        <v>13</v>
      </c>
      <c r="E89" s="18">
        <f>ROUND(28951,1)</f>
        <v>28951</v>
      </c>
      <c r="F89" s="17" t="s">
        <v>1</v>
      </c>
    </row>
    <row r="90" s="1" customFormat="1" ht="16" customHeight="1" spans="1:6">
      <c r="A90" s="15"/>
      <c r="B90" s="18"/>
      <c r="C90" s="18"/>
      <c r="D90" s="18" t="s">
        <v>9</v>
      </c>
      <c r="E90" s="18">
        <f>ROUND(8251,1)</f>
        <v>8251</v>
      </c>
      <c r="F90" s="17" t="s">
        <v>1</v>
      </c>
    </row>
    <row r="91" s="1" customFormat="1" ht="15" customHeight="1" spans="1:6">
      <c r="A91" s="15"/>
      <c r="B91" s="18">
        <v>52</v>
      </c>
      <c r="C91" s="18" t="s">
        <v>61</v>
      </c>
      <c r="D91" s="18" t="s">
        <v>9</v>
      </c>
      <c r="E91" s="18">
        <f>ROUND(1830,1)</f>
        <v>1830</v>
      </c>
      <c r="F91" s="17" t="s">
        <v>1</v>
      </c>
    </row>
    <row r="92" s="1" customFormat="1" ht="12" customHeight="1" spans="1:6">
      <c r="A92" s="15"/>
      <c r="B92" s="18">
        <v>53</v>
      </c>
      <c r="C92" s="18" t="s">
        <v>62</v>
      </c>
      <c r="D92" s="18" t="s">
        <v>13</v>
      </c>
      <c r="E92" s="18">
        <f>ROUND(7320,1)</f>
        <v>7320</v>
      </c>
      <c r="F92" s="17" t="s">
        <v>1</v>
      </c>
    </row>
    <row r="93" s="1" customFormat="1" ht="15" customHeight="1" spans="1:6">
      <c r="A93" s="15"/>
      <c r="B93" s="18">
        <v>54</v>
      </c>
      <c r="C93" s="18" t="s">
        <v>63</v>
      </c>
      <c r="D93" s="18" t="s">
        <v>9</v>
      </c>
      <c r="E93" s="18">
        <f>ROUND(6148,1)</f>
        <v>6148</v>
      </c>
      <c r="F93" s="17" t="s">
        <v>1</v>
      </c>
    </row>
    <row r="94" s="1" customFormat="1" ht="15" customHeight="1" spans="1:6">
      <c r="A94" s="15"/>
      <c r="B94" s="18">
        <v>55</v>
      </c>
      <c r="C94" s="18" t="s">
        <v>64</v>
      </c>
      <c r="D94" s="18" t="s">
        <v>7</v>
      </c>
      <c r="E94" s="18">
        <f>ROUND(19088,1)</f>
        <v>19088</v>
      </c>
      <c r="F94" s="17" t="s">
        <v>1</v>
      </c>
    </row>
    <row r="95" s="1" customFormat="1" ht="16" customHeight="1" spans="1:6">
      <c r="A95" s="15"/>
      <c r="B95" s="18"/>
      <c r="C95" s="18"/>
      <c r="D95" s="18" t="s">
        <v>9</v>
      </c>
      <c r="E95" s="18">
        <f>ROUND(17130,1)</f>
        <v>17130</v>
      </c>
      <c r="F95" s="17" t="s">
        <v>1</v>
      </c>
    </row>
    <row r="96" s="1" customFormat="1" ht="11" customHeight="1" spans="1:6">
      <c r="A96" s="15"/>
      <c r="B96" s="18">
        <v>56</v>
      </c>
      <c r="C96" s="18" t="s">
        <v>65</v>
      </c>
      <c r="D96" s="18" t="s">
        <v>8</v>
      </c>
      <c r="E96" s="18">
        <f>ROUND(1830,1)</f>
        <v>1830</v>
      </c>
      <c r="F96" s="17" t="s">
        <v>1</v>
      </c>
    </row>
    <row r="97" s="1" customFormat="1" ht="15" customHeight="1" spans="1:6">
      <c r="A97" s="15"/>
      <c r="B97" s="18"/>
      <c r="C97" s="18"/>
      <c r="D97" s="18" t="s">
        <v>9</v>
      </c>
      <c r="E97" s="18">
        <f>ROUND(2196,1)</f>
        <v>2196</v>
      </c>
      <c r="F97" s="17" t="s">
        <v>1</v>
      </c>
    </row>
    <row r="98" s="1" customFormat="1" ht="15" customHeight="1" spans="1:6">
      <c r="A98" s="15"/>
      <c r="B98" s="18">
        <v>57</v>
      </c>
      <c r="C98" s="18" t="s">
        <v>66</v>
      </c>
      <c r="D98" s="18" t="s">
        <v>9</v>
      </c>
      <c r="E98" s="18">
        <f>ROUND(3660,1)</f>
        <v>3660</v>
      </c>
      <c r="F98" s="17" t="s">
        <v>1</v>
      </c>
    </row>
    <row r="99" s="1" customFormat="1" ht="15" customHeight="1" spans="1:6">
      <c r="A99" s="15"/>
      <c r="B99" s="18">
        <v>58</v>
      </c>
      <c r="C99" s="18" t="s">
        <v>67</v>
      </c>
      <c r="D99" s="18" t="s">
        <v>7</v>
      </c>
      <c r="E99" s="18">
        <f>ROUND(15960,1)</f>
        <v>15960</v>
      </c>
      <c r="F99" s="17" t="s">
        <v>1</v>
      </c>
    </row>
    <row r="100" s="1" customFormat="1" ht="12" customHeight="1" spans="1:6">
      <c r="A100" s="15"/>
      <c r="B100" s="18"/>
      <c r="C100" s="18"/>
      <c r="D100" s="18" t="s">
        <v>8</v>
      </c>
      <c r="E100" s="18">
        <f>ROUND(13254,1)</f>
        <v>13254</v>
      </c>
      <c r="F100" s="17" t="s">
        <v>1</v>
      </c>
    </row>
    <row r="101" s="1" customFormat="1" ht="16" customHeight="1" spans="1:6">
      <c r="A101" s="15"/>
      <c r="B101" s="18"/>
      <c r="C101" s="18"/>
      <c r="D101" s="18" t="s">
        <v>9</v>
      </c>
      <c r="E101" s="18">
        <f>ROUND(54966,1)</f>
        <v>54966</v>
      </c>
      <c r="F101" s="17" t="s">
        <v>1</v>
      </c>
    </row>
    <row r="102" s="1" customFormat="1" ht="15" customHeight="1" spans="1:6">
      <c r="A102" s="15"/>
      <c r="B102" s="18">
        <v>59</v>
      </c>
      <c r="C102" s="18" t="s">
        <v>68</v>
      </c>
      <c r="D102" s="18" t="s">
        <v>7</v>
      </c>
      <c r="E102" s="18">
        <f>ROUND(5650,1)</f>
        <v>5650</v>
      </c>
      <c r="F102" s="17" t="s">
        <v>1</v>
      </c>
    </row>
    <row r="103" s="1" customFormat="1" ht="16" customHeight="1" spans="1:6">
      <c r="A103" s="15"/>
      <c r="B103" s="18">
        <v>60</v>
      </c>
      <c r="C103" s="18" t="s">
        <v>69</v>
      </c>
      <c r="D103" s="18" t="s">
        <v>7</v>
      </c>
      <c r="E103" s="18">
        <f>ROUND(1130,1)</f>
        <v>1130</v>
      </c>
      <c r="F103" s="17" t="s">
        <v>1</v>
      </c>
    </row>
    <row r="104" s="1" customFormat="1" ht="11" customHeight="1" spans="1:6">
      <c r="A104" s="15"/>
      <c r="B104" s="18"/>
      <c r="C104" s="18"/>
      <c r="D104" s="18" t="s">
        <v>13</v>
      </c>
      <c r="E104" s="18">
        <f>ROUND(6624,1)</f>
        <v>6624</v>
      </c>
      <c r="F104" s="17" t="s">
        <v>1</v>
      </c>
    </row>
    <row r="105" s="1" customFormat="1" ht="16" customHeight="1" spans="1:6">
      <c r="A105" s="15"/>
      <c r="B105" s="18">
        <v>61</v>
      </c>
      <c r="C105" s="18" t="s">
        <v>70</v>
      </c>
      <c r="D105" s="18" t="s">
        <v>7</v>
      </c>
      <c r="E105" s="18">
        <f>ROUND(15820,1)</f>
        <v>15820</v>
      </c>
      <c r="F105" s="17" t="s">
        <v>1</v>
      </c>
    </row>
    <row r="106" s="1" customFormat="1" ht="12" customHeight="1" spans="1:6">
      <c r="A106" s="15"/>
      <c r="B106" s="18">
        <v>62</v>
      </c>
      <c r="C106" s="18" t="s">
        <v>71</v>
      </c>
      <c r="D106" s="18" t="s">
        <v>8</v>
      </c>
      <c r="E106" s="18">
        <f>ROUND(9882,1)</f>
        <v>9882</v>
      </c>
      <c r="F106" s="17" t="s">
        <v>1</v>
      </c>
    </row>
    <row r="107" s="1" customFormat="1" ht="16" customHeight="1" spans="1:6">
      <c r="A107" s="15"/>
      <c r="B107" s="18"/>
      <c r="C107" s="18"/>
      <c r="D107" s="18" t="s">
        <v>9</v>
      </c>
      <c r="E107" s="18">
        <f>ROUND(16470,1)</f>
        <v>16470</v>
      </c>
      <c r="F107" s="17" t="s">
        <v>1</v>
      </c>
    </row>
    <row r="108" s="1" customFormat="1" ht="15" customHeight="1" spans="1:6">
      <c r="A108" s="15"/>
      <c r="B108" s="18">
        <v>63</v>
      </c>
      <c r="C108" s="18" t="s">
        <v>72</v>
      </c>
      <c r="D108" s="18" t="s">
        <v>7</v>
      </c>
      <c r="E108" s="18">
        <f>ROUND(6780,1)</f>
        <v>6780</v>
      </c>
      <c r="F108" s="17" t="s">
        <v>1</v>
      </c>
    </row>
    <row r="109" s="1" customFormat="1" ht="12" customHeight="1" spans="1:6">
      <c r="A109" s="15"/>
      <c r="B109" s="18"/>
      <c r="C109" s="18"/>
      <c r="D109" s="18" t="s">
        <v>8</v>
      </c>
      <c r="E109" s="18">
        <f>ROUND(1464,1)</f>
        <v>1464</v>
      </c>
      <c r="F109" s="17" t="s">
        <v>1</v>
      </c>
    </row>
    <row r="110" s="1" customFormat="1" ht="16" customHeight="1" spans="1:6">
      <c r="A110" s="15"/>
      <c r="B110" s="18"/>
      <c r="C110" s="18"/>
      <c r="D110" s="18" t="s">
        <v>9</v>
      </c>
      <c r="E110" s="18">
        <f>ROUND(16942,1)</f>
        <v>16942</v>
      </c>
      <c r="F110" s="17" t="s">
        <v>1</v>
      </c>
    </row>
    <row r="111" s="1" customFormat="1" ht="13" customHeight="1" spans="1:6">
      <c r="A111" s="15"/>
      <c r="B111" s="18">
        <v>64</v>
      </c>
      <c r="C111" s="18" t="s">
        <v>73</v>
      </c>
      <c r="D111" s="18" t="s">
        <v>7</v>
      </c>
      <c r="E111" s="18">
        <f>ROUND(41898,1)</f>
        <v>41898</v>
      </c>
      <c r="F111" s="17" t="s">
        <v>1</v>
      </c>
    </row>
    <row r="112" s="1" customFormat="1" ht="12" customHeight="1" spans="1:6">
      <c r="A112" s="15"/>
      <c r="B112" s="18"/>
      <c r="C112" s="18"/>
      <c r="D112" s="18" t="s">
        <v>8</v>
      </c>
      <c r="E112" s="18">
        <f>ROUND(4880,1)</f>
        <v>4880</v>
      </c>
      <c r="F112" s="17" t="s">
        <v>1</v>
      </c>
    </row>
    <row r="113" s="1" customFormat="1" ht="12" customHeight="1" spans="1:6">
      <c r="A113" s="15"/>
      <c r="B113" s="18"/>
      <c r="C113" s="18"/>
      <c r="D113" s="18" t="s">
        <v>13</v>
      </c>
      <c r="E113" s="18">
        <f>ROUND(36728,1)</f>
        <v>36728</v>
      </c>
      <c r="F113" s="17" t="s">
        <v>1</v>
      </c>
    </row>
    <row r="114" s="1" customFormat="1" ht="15" customHeight="1" spans="1:6">
      <c r="A114" s="15"/>
      <c r="B114" s="18"/>
      <c r="C114" s="18"/>
      <c r="D114" s="18" t="s">
        <v>9</v>
      </c>
      <c r="E114" s="18">
        <f>ROUND(19520,1)</f>
        <v>19520</v>
      </c>
      <c r="F114" s="17" t="s">
        <v>1</v>
      </c>
    </row>
    <row r="115" s="1" customFormat="1" ht="16" customHeight="1" spans="1:6">
      <c r="A115" s="15"/>
      <c r="B115" s="18">
        <v>65</v>
      </c>
      <c r="C115" s="18" t="s">
        <v>74</v>
      </c>
      <c r="D115" s="18" t="s">
        <v>7</v>
      </c>
      <c r="E115" s="18">
        <f>ROUND(8165,1)</f>
        <v>8165</v>
      </c>
      <c r="F115" s="17" t="s">
        <v>1</v>
      </c>
    </row>
    <row r="116" s="1" customFormat="1" ht="15" customHeight="1" spans="1:6">
      <c r="A116" s="15"/>
      <c r="B116" s="18"/>
      <c r="C116" s="18"/>
      <c r="D116" s="18" t="s">
        <v>9</v>
      </c>
      <c r="E116" s="18">
        <f>ROUND(58728,1)</f>
        <v>58728</v>
      </c>
      <c r="F116" s="17" t="s">
        <v>1</v>
      </c>
    </row>
    <row r="117" s="1" customFormat="1" ht="14" customHeight="1" spans="1:6">
      <c r="A117" s="15"/>
      <c r="B117" s="18">
        <v>66</v>
      </c>
      <c r="C117" s="18" t="s">
        <v>75</v>
      </c>
      <c r="D117" s="18" t="s">
        <v>9</v>
      </c>
      <c r="E117" s="18">
        <f>ROUND(5526,1)</f>
        <v>5526</v>
      </c>
      <c r="F117" s="17" t="s">
        <v>1</v>
      </c>
    </row>
    <row r="118" s="1" customFormat="1" ht="15" customHeight="1" spans="1:6">
      <c r="A118" s="15"/>
      <c r="B118" s="18">
        <v>67</v>
      </c>
      <c r="C118" s="18" t="s">
        <v>76</v>
      </c>
      <c r="D118" s="18" t="s">
        <v>7</v>
      </c>
      <c r="E118" s="18">
        <f>ROUND(16950,1)</f>
        <v>16950</v>
      </c>
      <c r="F118" s="17" t="s">
        <v>1</v>
      </c>
    </row>
    <row r="119" s="1" customFormat="1" ht="16" customHeight="1" spans="1:6">
      <c r="A119" s="15"/>
      <c r="B119" s="18"/>
      <c r="C119" s="18"/>
      <c r="D119" s="18" t="s">
        <v>9</v>
      </c>
      <c r="E119" s="18">
        <f>ROUND(1830,1)</f>
        <v>1830</v>
      </c>
      <c r="F119" s="17" t="s">
        <v>1</v>
      </c>
    </row>
    <row r="120" s="1" customFormat="1" ht="12" customHeight="1" spans="1:6">
      <c r="A120" s="15"/>
      <c r="B120" s="18">
        <v>68</v>
      </c>
      <c r="C120" s="18" t="s">
        <v>77</v>
      </c>
      <c r="D120" s="18" t="s">
        <v>8</v>
      </c>
      <c r="E120" s="18">
        <f>ROUND(4000,1)</f>
        <v>4000</v>
      </c>
      <c r="F120" s="17" t="s">
        <v>1</v>
      </c>
    </row>
    <row r="121" s="1" customFormat="1" ht="19" customHeight="1" spans="1:6">
      <c r="A121" s="15"/>
      <c r="B121" s="18"/>
      <c r="C121" s="18"/>
      <c r="D121" s="18" t="s">
        <v>9</v>
      </c>
      <c r="E121" s="18">
        <f>ROUND(3600,1)</f>
        <v>3600</v>
      </c>
      <c r="F121" s="17" t="s">
        <v>1</v>
      </c>
    </row>
    <row r="122" s="1" customFormat="1" ht="12" customHeight="1" spans="1:6">
      <c r="A122" s="15"/>
      <c r="B122" s="18">
        <v>69</v>
      </c>
      <c r="C122" s="18" t="s">
        <v>78</v>
      </c>
      <c r="D122" s="18" t="s">
        <v>8</v>
      </c>
      <c r="E122" s="18">
        <f>ROUND(1098,1)</f>
        <v>1098</v>
      </c>
      <c r="F122" s="17" t="s">
        <v>1</v>
      </c>
    </row>
    <row r="123" s="1" customFormat="1" ht="15" customHeight="1" spans="1:6">
      <c r="A123" s="15"/>
      <c r="B123" s="18"/>
      <c r="C123" s="18"/>
      <c r="D123" s="18" t="s">
        <v>9</v>
      </c>
      <c r="E123" s="18">
        <f>ROUND(4982,1)</f>
        <v>4982</v>
      </c>
      <c r="F123" s="17" t="s">
        <v>1</v>
      </c>
    </row>
    <row r="124" s="1" customFormat="1" ht="16" customHeight="1" spans="1:6">
      <c r="A124" s="15"/>
      <c r="B124" s="18">
        <v>70</v>
      </c>
      <c r="C124" s="18" t="s">
        <v>79</v>
      </c>
      <c r="D124" s="18" t="s">
        <v>7</v>
      </c>
      <c r="E124" s="18">
        <f>ROUND(3014,1)</f>
        <v>3014</v>
      </c>
      <c r="F124" s="17" t="s">
        <v>1</v>
      </c>
    </row>
    <row r="125" s="1" customFormat="1" ht="16" customHeight="1" spans="1:6">
      <c r="A125" s="15"/>
      <c r="B125" s="18">
        <v>71</v>
      </c>
      <c r="C125" s="18" t="s">
        <v>80</v>
      </c>
      <c r="D125" s="18" t="s">
        <v>7</v>
      </c>
      <c r="E125" s="18">
        <f>ROUND(5650,1)</f>
        <v>5650</v>
      </c>
      <c r="F125" s="17" t="s">
        <v>1</v>
      </c>
    </row>
    <row r="126" s="1" customFormat="1" ht="15" customHeight="1" spans="1:6">
      <c r="A126" s="15"/>
      <c r="B126" s="18">
        <v>72</v>
      </c>
      <c r="C126" s="18" t="s">
        <v>81</v>
      </c>
      <c r="D126" s="18" t="s">
        <v>9</v>
      </c>
      <c r="E126" s="18">
        <f>ROUND(1098,1)</f>
        <v>1098</v>
      </c>
      <c r="F126" s="17" t="s">
        <v>1</v>
      </c>
    </row>
    <row r="127" s="1" customFormat="1" ht="16" customHeight="1" spans="1:6">
      <c r="A127" s="15"/>
      <c r="B127" s="18">
        <v>73</v>
      </c>
      <c r="C127" s="18" t="s">
        <v>82</v>
      </c>
      <c r="D127" s="18" t="s">
        <v>9</v>
      </c>
      <c r="E127" s="18">
        <f>ROUND(1830,1)</f>
        <v>1830</v>
      </c>
      <c r="F127" s="17" t="s">
        <v>1</v>
      </c>
    </row>
    <row r="128" s="1" customFormat="1" ht="15" customHeight="1" spans="1:6">
      <c r="A128" s="15"/>
      <c r="B128" s="18">
        <v>74</v>
      </c>
      <c r="C128" s="18" t="s">
        <v>83</v>
      </c>
      <c r="D128" s="18" t="s">
        <v>9</v>
      </c>
      <c r="E128" s="18">
        <f>ROUND(1098,1)</f>
        <v>1098</v>
      </c>
      <c r="F128" s="17" t="s">
        <v>1</v>
      </c>
    </row>
    <row r="129" s="1" customFormat="1" ht="12" customHeight="1" spans="1:6">
      <c r="A129" s="15"/>
      <c r="B129" s="18">
        <v>75</v>
      </c>
      <c r="C129" s="18" t="s">
        <v>84</v>
      </c>
      <c r="D129" s="18" t="s">
        <v>13</v>
      </c>
      <c r="E129" s="18">
        <f>ROUND(3660,1)</f>
        <v>3660</v>
      </c>
      <c r="F129" s="17" t="s">
        <v>1</v>
      </c>
    </row>
    <row r="130" s="1" customFormat="1" ht="11" customHeight="1" spans="1:6">
      <c r="A130" s="15"/>
      <c r="B130" s="18">
        <v>76</v>
      </c>
      <c r="C130" s="18" t="s">
        <v>85</v>
      </c>
      <c r="D130" s="18" t="s">
        <v>86</v>
      </c>
      <c r="E130" s="18">
        <f>ROUND(5650,1)</f>
        <v>5650</v>
      </c>
      <c r="F130" s="17" t="s">
        <v>1</v>
      </c>
    </row>
    <row r="131" s="1" customFormat="1" ht="15" customHeight="1" spans="1:6">
      <c r="A131" s="15"/>
      <c r="B131" s="18"/>
      <c r="C131" s="18"/>
      <c r="D131" s="18" t="s">
        <v>9</v>
      </c>
      <c r="E131" s="18">
        <f>ROUND(732,1)</f>
        <v>732</v>
      </c>
      <c r="F131" s="17" t="s">
        <v>1</v>
      </c>
    </row>
    <row r="132" s="1" customFormat="1" ht="11" customHeight="1" spans="1:6">
      <c r="A132" s="15"/>
      <c r="B132" s="18">
        <v>77</v>
      </c>
      <c r="C132" s="18" t="s">
        <v>87</v>
      </c>
      <c r="D132" s="18" t="s">
        <v>13</v>
      </c>
      <c r="E132" s="18">
        <f>ROUND(7320,1)</f>
        <v>7320</v>
      </c>
      <c r="F132" s="17" t="s">
        <v>1</v>
      </c>
    </row>
    <row r="133" s="1" customFormat="1" ht="15" customHeight="1" spans="1:6">
      <c r="A133" s="15"/>
      <c r="B133" s="18">
        <v>78</v>
      </c>
      <c r="C133" s="18" t="s">
        <v>88</v>
      </c>
      <c r="D133" s="18" t="s">
        <v>7</v>
      </c>
      <c r="E133" s="18">
        <f>ROUND(26475,1)</f>
        <v>26475</v>
      </c>
      <c r="F133" s="17" t="s">
        <v>1</v>
      </c>
    </row>
    <row r="134" s="1" customFormat="1" ht="16" customHeight="1" spans="1:6">
      <c r="A134" s="15"/>
      <c r="B134" s="18"/>
      <c r="C134" s="18"/>
      <c r="D134" s="18" t="s">
        <v>9</v>
      </c>
      <c r="E134" s="18">
        <f>ROUND(43993,1)</f>
        <v>43993</v>
      </c>
      <c r="F134" s="17" t="s">
        <v>1</v>
      </c>
    </row>
    <row r="135" s="1" customFormat="1" ht="16" customHeight="1" spans="1:6">
      <c r="A135" s="15"/>
      <c r="B135" s="18">
        <v>79</v>
      </c>
      <c r="C135" s="18" t="s">
        <v>89</v>
      </c>
      <c r="D135" s="18" t="s">
        <v>9</v>
      </c>
      <c r="E135" s="18">
        <f>ROUND(11086,1)</f>
        <v>11086</v>
      </c>
      <c r="F135" s="17" t="s">
        <v>1</v>
      </c>
    </row>
    <row r="136" s="1" customFormat="1" ht="12" customHeight="1" spans="1:6">
      <c r="A136" s="15"/>
      <c r="B136" s="18">
        <v>80</v>
      </c>
      <c r="C136" s="18" t="s">
        <v>90</v>
      </c>
      <c r="D136" s="18" t="s">
        <v>13</v>
      </c>
      <c r="E136" s="18">
        <f>ROUND(2196,1)</f>
        <v>2196</v>
      </c>
      <c r="F136" s="17" t="s">
        <v>1</v>
      </c>
    </row>
    <row r="137" s="1" customFormat="1" ht="15" customHeight="1" spans="1:6">
      <c r="A137" s="15"/>
      <c r="B137" s="18">
        <v>81</v>
      </c>
      <c r="C137" s="18" t="s">
        <v>91</v>
      </c>
      <c r="D137" s="18" t="s">
        <v>9</v>
      </c>
      <c r="E137" s="18">
        <f>ROUND(5889,1)</f>
        <v>5889</v>
      </c>
      <c r="F137" s="17" t="s">
        <v>1</v>
      </c>
    </row>
    <row r="138" s="1" customFormat="1" ht="16" customHeight="1" spans="1:6">
      <c r="A138" s="15"/>
      <c r="B138" s="18">
        <v>82</v>
      </c>
      <c r="C138" s="18" t="s">
        <v>92</v>
      </c>
      <c r="D138" s="18" t="s">
        <v>9</v>
      </c>
      <c r="E138" s="18">
        <f>ROUND(1464,1)</f>
        <v>1464</v>
      </c>
      <c r="F138" s="17" t="s">
        <v>1</v>
      </c>
    </row>
    <row r="139" s="1" customFormat="1" ht="15" customHeight="1" spans="1:6">
      <c r="A139" s="15"/>
      <c r="B139" s="18">
        <v>83</v>
      </c>
      <c r="C139" s="18" t="s">
        <v>93</v>
      </c>
      <c r="D139" s="18" t="s">
        <v>7</v>
      </c>
      <c r="E139" s="18">
        <f>ROUND(63634,1)</f>
        <v>63634</v>
      </c>
      <c r="F139" s="17" t="s">
        <v>1</v>
      </c>
    </row>
    <row r="140" s="1" customFormat="1" ht="16" customHeight="1" spans="1:6">
      <c r="A140" s="15"/>
      <c r="B140" s="18"/>
      <c r="C140" s="18"/>
      <c r="D140" s="18" t="s">
        <v>8</v>
      </c>
      <c r="E140" s="18">
        <f>ROUND(1220,1)</f>
        <v>1220</v>
      </c>
      <c r="F140" s="17" t="s">
        <v>1</v>
      </c>
    </row>
    <row r="141" s="1" customFormat="1" ht="16" customHeight="1" spans="1:6">
      <c r="A141" s="15"/>
      <c r="B141" s="18"/>
      <c r="C141" s="18"/>
      <c r="D141" s="18" t="s">
        <v>13</v>
      </c>
      <c r="E141" s="18">
        <f>ROUND(15301,1)</f>
        <v>15301</v>
      </c>
      <c r="F141" s="17" t="s">
        <v>1</v>
      </c>
    </row>
    <row r="142" s="1" customFormat="1" ht="16" customHeight="1" spans="1:6">
      <c r="A142" s="15"/>
      <c r="B142" s="18"/>
      <c r="C142" s="18"/>
      <c r="D142" s="18" t="s">
        <v>9</v>
      </c>
      <c r="E142" s="18">
        <f>ROUND(1823,1)</f>
        <v>1823</v>
      </c>
      <c r="F142" s="17" t="s">
        <v>1</v>
      </c>
    </row>
    <row r="143" s="1" customFormat="1" ht="16" customHeight="1" spans="1:6">
      <c r="A143" s="15"/>
      <c r="B143" s="18">
        <v>84</v>
      </c>
      <c r="C143" s="18" t="s">
        <v>94</v>
      </c>
      <c r="D143" s="18" t="s">
        <v>8</v>
      </c>
      <c r="E143" s="18">
        <f>ROUND(13354,1)</f>
        <v>13354</v>
      </c>
      <c r="F143" s="17" t="s">
        <v>1</v>
      </c>
    </row>
    <row r="144" s="1" customFormat="1" ht="13" customHeight="1" spans="1:6">
      <c r="A144" s="15"/>
      <c r="B144" s="18"/>
      <c r="C144" s="18"/>
      <c r="D144" s="18" t="s">
        <v>13</v>
      </c>
      <c r="E144" s="18">
        <f>ROUND(100388,1)</f>
        <v>100388</v>
      </c>
      <c r="F144" s="17" t="s">
        <v>1</v>
      </c>
    </row>
    <row r="145" s="1" customFormat="1" ht="16" customHeight="1" spans="1:6">
      <c r="A145" s="15"/>
      <c r="B145" s="18"/>
      <c r="C145" s="18"/>
      <c r="D145" s="18" t="s">
        <v>9</v>
      </c>
      <c r="E145" s="18">
        <f>ROUND(12924,1)</f>
        <v>12924</v>
      </c>
      <c r="F145" s="17" t="s">
        <v>1</v>
      </c>
    </row>
    <row r="146" s="1" customFormat="1" ht="17" customHeight="1" spans="1:6">
      <c r="A146" s="15"/>
      <c r="B146" s="18">
        <v>85</v>
      </c>
      <c r="C146" s="18" t="s">
        <v>95</v>
      </c>
      <c r="D146" s="18" t="s">
        <v>9</v>
      </c>
      <c r="E146" s="18">
        <f>ROUND(2928,1)</f>
        <v>2928</v>
      </c>
      <c r="F146" s="17" t="s">
        <v>1</v>
      </c>
    </row>
    <row r="147" s="1" customFormat="1" ht="15" customHeight="1" spans="1:6">
      <c r="A147" s="15"/>
      <c r="B147" s="18">
        <v>86</v>
      </c>
      <c r="C147" s="18" t="s">
        <v>96</v>
      </c>
      <c r="D147" s="18" t="s">
        <v>7</v>
      </c>
      <c r="E147" s="18">
        <f>ROUND(5650,1)</f>
        <v>5650</v>
      </c>
      <c r="F147" s="17" t="s">
        <v>1</v>
      </c>
    </row>
    <row r="148" s="1" customFormat="1" ht="12" customHeight="1" spans="1:6">
      <c r="A148" s="15"/>
      <c r="B148" s="18"/>
      <c r="C148" s="18"/>
      <c r="D148" s="18" t="s">
        <v>13</v>
      </c>
      <c r="E148" s="18">
        <f>ROUND(24156,1)</f>
        <v>24156</v>
      </c>
      <c r="F148" s="17" t="s">
        <v>1</v>
      </c>
    </row>
    <row r="149" s="1" customFormat="1" ht="15" customHeight="1" spans="1:6">
      <c r="A149" s="15"/>
      <c r="B149" s="18">
        <v>87</v>
      </c>
      <c r="C149" s="18" t="s">
        <v>97</v>
      </c>
      <c r="D149" s="18" t="s">
        <v>7</v>
      </c>
      <c r="E149" s="18">
        <f>ROUND(6000,1)</f>
        <v>6000</v>
      </c>
      <c r="F149" s="17" t="s">
        <v>1</v>
      </c>
    </row>
    <row r="150" s="1" customFormat="1" ht="12" customHeight="1" spans="1:6">
      <c r="A150" s="15"/>
      <c r="B150" s="18"/>
      <c r="C150" s="18"/>
      <c r="D150" s="18" t="s">
        <v>13</v>
      </c>
      <c r="E150" s="18">
        <f>ROUND(8498,1)</f>
        <v>8498</v>
      </c>
      <c r="F150" s="17" t="s">
        <v>1</v>
      </c>
    </row>
    <row r="151" s="1" customFormat="1" ht="13" customHeight="1" spans="1:6">
      <c r="A151" s="15"/>
      <c r="B151" s="18">
        <v>88</v>
      </c>
      <c r="C151" s="18" t="s">
        <v>98</v>
      </c>
      <c r="D151" s="18" t="s">
        <v>7</v>
      </c>
      <c r="E151" s="18">
        <f>ROUND(6734,1)</f>
        <v>6734</v>
      </c>
      <c r="F151" s="17" t="s">
        <v>1</v>
      </c>
    </row>
    <row r="152" s="1" customFormat="1" ht="14" customHeight="1" spans="1:6">
      <c r="A152" s="15"/>
      <c r="B152" s="18"/>
      <c r="C152" s="18"/>
      <c r="D152" s="18" t="s">
        <v>8</v>
      </c>
      <c r="E152" s="18">
        <f>ROUND(6100,1)</f>
        <v>6100</v>
      </c>
      <c r="F152" s="17" t="s">
        <v>1</v>
      </c>
    </row>
    <row r="153" s="1" customFormat="1" ht="16" customHeight="1" spans="1:6">
      <c r="A153" s="15"/>
      <c r="B153" s="18"/>
      <c r="C153" s="18"/>
      <c r="D153" s="18" t="s">
        <v>9</v>
      </c>
      <c r="E153" s="18">
        <f>ROUND(8906,1)</f>
        <v>8906</v>
      </c>
      <c r="F153" s="17" t="s">
        <v>1</v>
      </c>
    </row>
    <row r="154" s="1" customFormat="1" ht="16" customHeight="1" spans="1:6">
      <c r="A154" s="15"/>
      <c r="B154" s="18">
        <v>89</v>
      </c>
      <c r="C154" s="18" t="s">
        <v>99</v>
      </c>
      <c r="D154" s="18" t="s">
        <v>9</v>
      </c>
      <c r="E154" s="18">
        <f>ROUND(4728,1)</f>
        <v>4728</v>
      </c>
      <c r="F154" s="17" t="s">
        <v>1</v>
      </c>
    </row>
    <row r="155" s="1" customFormat="1" ht="15" customHeight="1" spans="1:6">
      <c r="A155" s="15"/>
      <c r="B155" s="18">
        <v>90</v>
      </c>
      <c r="C155" s="18" t="s">
        <v>100</v>
      </c>
      <c r="D155" s="18" t="s">
        <v>7</v>
      </c>
      <c r="E155" s="18">
        <f>ROUND(5692,1)</f>
        <v>5692</v>
      </c>
      <c r="F155" s="17" t="s">
        <v>1</v>
      </c>
    </row>
    <row r="156" s="1" customFormat="1" ht="16" customHeight="1" spans="1:6">
      <c r="A156" s="15"/>
      <c r="B156" s="18"/>
      <c r="C156" s="18"/>
      <c r="D156" s="18" t="s">
        <v>9</v>
      </c>
      <c r="E156" s="18">
        <f>ROUND(9520,1)</f>
        <v>9520</v>
      </c>
      <c r="F156" s="17" t="s">
        <v>1</v>
      </c>
    </row>
    <row r="157" s="1" customFormat="1" ht="16" customHeight="1" spans="1:6">
      <c r="A157" s="15"/>
      <c r="B157" s="18">
        <v>91</v>
      </c>
      <c r="C157" s="18" t="s">
        <v>101</v>
      </c>
      <c r="D157" s="18" t="s">
        <v>9</v>
      </c>
      <c r="E157" s="18">
        <f>ROUND(1830,1)</f>
        <v>1830</v>
      </c>
      <c r="F157" s="17" t="s">
        <v>1</v>
      </c>
    </row>
    <row r="158" s="1" customFormat="1" ht="12" customHeight="1" spans="1:6">
      <c r="A158" s="15"/>
      <c r="B158" s="18">
        <v>92</v>
      </c>
      <c r="C158" s="18" t="s">
        <v>102</v>
      </c>
      <c r="D158" s="18" t="s">
        <v>8</v>
      </c>
      <c r="E158" s="18">
        <f>ROUND(4392,1)</f>
        <v>4392</v>
      </c>
      <c r="F158" s="17" t="s">
        <v>1</v>
      </c>
    </row>
    <row r="159" s="1" customFormat="1" ht="12" customHeight="1" spans="1:6">
      <c r="A159" s="15"/>
      <c r="B159" s="18"/>
      <c r="C159" s="18"/>
      <c r="D159" s="18" t="s">
        <v>13</v>
      </c>
      <c r="E159" s="18">
        <f>ROUND(14640,1)</f>
        <v>14640</v>
      </c>
      <c r="F159" s="17" t="s">
        <v>1</v>
      </c>
    </row>
    <row r="160" s="1" customFormat="1" ht="16" customHeight="1" spans="1:6">
      <c r="A160" s="15"/>
      <c r="B160" s="18"/>
      <c r="C160" s="18"/>
      <c r="D160" s="18" t="s">
        <v>9</v>
      </c>
      <c r="E160" s="18">
        <f>ROUND(3660,1)</f>
        <v>3660</v>
      </c>
      <c r="F160" s="17" t="s">
        <v>1</v>
      </c>
    </row>
    <row r="161" s="1" customFormat="1" ht="17" customHeight="1" spans="1:6">
      <c r="A161" s="15"/>
      <c r="B161" s="18">
        <v>93</v>
      </c>
      <c r="C161" s="18" t="s">
        <v>103</v>
      </c>
      <c r="D161" s="18" t="s">
        <v>9</v>
      </c>
      <c r="E161" s="18">
        <f>ROUND(9174,1)</f>
        <v>9174</v>
      </c>
      <c r="F161" s="17" t="s">
        <v>1</v>
      </c>
    </row>
    <row r="162" s="1" customFormat="1" ht="16" customHeight="1" spans="1:6">
      <c r="A162" s="15"/>
      <c r="B162" s="18">
        <v>94</v>
      </c>
      <c r="C162" s="18" t="s">
        <v>104</v>
      </c>
      <c r="D162" s="18" t="s">
        <v>9</v>
      </c>
      <c r="E162" s="18">
        <f>ROUND(3660,1)</f>
        <v>3660</v>
      </c>
      <c r="F162" s="17" t="s">
        <v>1</v>
      </c>
    </row>
    <row r="163" s="1" customFormat="1" ht="12" customHeight="1" spans="1:6">
      <c r="A163" s="15"/>
      <c r="B163" s="18">
        <v>95</v>
      </c>
      <c r="C163" s="18" t="s">
        <v>105</v>
      </c>
      <c r="D163" s="18" t="s">
        <v>8</v>
      </c>
      <c r="E163" s="18">
        <f>ROUND(2928,1)</f>
        <v>2928</v>
      </c>
      <c r="F163" s="17" t="s">
        <v>1</v>
      </c>
    </row>
    <row r="164" s="1" customFormat="1" ht="16" customHeight="1" spans="1:6">
      <c r="A164" s="15"/>
      <c r="B164" s="18"/>
      <c r="C164" s="18"/>
      <c r="D164" s="18" t="s">
        <v>9</v>
      </c>
      <c r="E164" s="18">
        <f>ROUND(11346,1)</f>
        <v>11346</v>
      </c>
      <c r="F164" s="17" t="s">
        <v>1</v>
      </c>
    </row>
    <row r="165" s="1" customFormat="1" ht="12" customHeight="1" spans="1:6">
      <c r="A165" s="15"/>
      <c r="B165" s="18">
        <v>96</v>
      </c>
      <c r="C165" s="18" t="s">
        <v>106</v>
      </c>
      <c r="D165" s="18" t="s">
        <v>13</v>
      </c>
      <c r="E165" s="18">
        <f>ROUND(3672,1)</f>
        <v>3672</v>
      </c>
      <c r="F165" s="17" t="s">
        <v>1</v>
      </c>
    </row>
    <row r="166" s="1" customFormat="1" ht="15" customHeight="1" spans="1:6">
      <c r="A166" s="15"/>
      <c r="B166" s="18">
        <v>97</v>
      </c>
      <c r="C166" s="18" t="s">
        <v>107</v>
      </c>
      <c r="D166" s="18" t="s">
        <v>7</v>
      </c>
      <c r="E166" s="18">
        <f>ROUND(1321,1)</f>
        <v>1321</v>
      </c>
      <c r="F166" s="17" t="s">
        <v>1</v>
      </c>
    </row>
    <row r="167" s="1" customFormat="1" ht="12" customHeight="1" spans="1:6">
      <c r="A167" s="15"/>
      <c r="B167" s="18"/>
      <c r="C167" s="18"/>
      <c r="D167" s="18" t="s">
        <v>13</v>
      </c>
      <c r="E167" s="18">
        <f>ROUND(52214,1)</f>
        <v>52214</v>
      </c>
      <c r="F167" s="17" t="s">
        <v>1</v>
      </c>
    </row>
    <row r="168" s="1" customFormat="1" ht="12" customHeight="1" spans="1:6">
      <c r="A168" s="15"/>
      <c r="B168" s="18">
        <v>98</v>
      </c>
      <c r="C168" s="18" t="s">
        <v>108</v>
      </c>
      <c r="D168" s="18" t="s">
        <v>8</v>
      </c>
      <c r="E168" s="18">
        <f>ROUND(5646,1)</f>
        <v>5646</v>
      </c>
      <c r="F168" s="17" t="s">
        <v>1</v>
      </c>
    </row>
    <row r="169" s="1" customFormat="1" ht="16" customHeight="1" spans="1:6">
      <c r="A169" s="15"/>
      <c r="B169" s="18"/>
      <c r="C169" s="18"/>
      <c r="D169" s="18" t="s">
        <v>9</v>
      </c>
      <c r="E169" s="18">
        <f>ROUND(5556,1)</f>
        <v>5556</v>
      </c>
      <c r="F169" s="17" t="s">
        <v>1</v>
      </c>
    </row>
    <row r="170" s="1" customFormat="1" ht="12" customHeight="1" spans="1:6">
      <c r="A170" s="15"/>
      <c r="B170" s="18">
        <v>99</v>
      </c>
      <c r="C170" s="18" t="s">
        <v>109</v>
      </c>
      <c r="D170" s="18" t="s">
        <v>13</v>
      </c>
      <c r="E170" s="18">
        <f>ROUND(56696,1)</f>
        <v>56696</v>
      </c>
      <c r="F170" s="17" t="s">
        <v>1</v>
      </c>
    </row>
    <row r="171" s="1" customFormat="1" ht="13" customHeight="1" spans="1:6">
      <c r="A171" s="15"/>
      <c r="B171" s="18">
        <v>100</v>
      </c>
      <c r="C171" s="18" t="s">
        <v>110</v>
      </c>
      <c r="D171" s="18" t="s">
        <v>13</v>
      </c>
      <c r="E171" s="18">
        <f>ROUND(36600,1)</f>
        <v>36600</v>
      </c>
      <c r="F171" s="17" t="s">
        <v>1</v>
      </c>
    </row>
    <row r="172" s="1" customFormat="1" ht="12" customHeight="1" spans="1:6">
      <c r="A172" s="15"/>
      <c r="B172" s="18">
        <v>101</v>
      </c>
      <c r="C172" s="18" t="s">
        <v>111</v>
      </c>
      <c r="D172" s="18" t="s">
        <v>13</v>
      </c>
      <c r="E172" s="18">
        <f>ROUND(5864,1)</f>
        <v>5864</v>
      </c>
      <c r="F172" s="17" t="s">
        <v>1</v>
      </c>
    </row>
    <row r="173" s="1" customFormat="1" ht="15" customHeight="1" spans="1:6">
      <c r="A173" s="15"/>
      <c r="B173" s="18">
        <v>102</v>
      </c>
      <c r="C173" s="18" t="s">
        <v>112</v>
      </c>
      <c r="D173" s="18" t="s">
        <v>7</v>
      </c>
      <c r="E173" s="18">
        <f>ROUND(5650,1)</f>
        <v>5650</v>
      </c>
      <c r="F173" s="17" t="s">
        <v>1</v>
      </c>
    </row>
    <row r="174" s="1" customFormat="1" ht="12" customHeight="1" spans="1:6">
      <c r="A174" s="15"/>
      <c r="B174" s="18"/>
      <c r="C174" s="18"/>
      <c r="D174" s="18" t="s">
        <v>13</v>
      </c>
      <c r="E174" s="18">
        <f>ROUND(5856,1)</f>
        <v>5856</v>
      </c>
      <c r="F174" s="17" t="s">
        <v>1</v>
      </c>
    </row>
    <row r="175" s="1" customFormat="1" ht="12" customHeight="1" spans="1:6">
      <c r="A175" s="15"/>
      <c r="B175" s="18">
        <v>103</v>
      </c>
      <c r="C175" s="18" t="s">
        <v>113</v>
      </c>
      <c r="D175" s="18" t="s">
        <v>8</v>
      </c>
      <c r="E175" s="18">
        <f>ROUND(9150,1)</f>
        <v>9150</v>
      </c>
      <c r="F175" s="17" t="s">
        <v>1</v>
      </c>
    </row>
    <row r="176" s="1" customFormat="1" ht="16" customHeight="1" spans="1:6">
      <c r="A176" s="15"/>
      <c r="B176" s="18"/>
      <c r="C176" s="18"/>
      <c r="D176" s="18" t="s">
        <v>9</v>
      </c>
      <c r="E176" s="18">
        <f>ROUND(28182,1)</f>
        <v>28182</v>
      </c>
      <c r="F176" s="17" t="s">
        <v>1</v>
      </c>
    </row>
    <row r="177" s="1" customFormat="1" ht="12" customHeight="1" spans="1:6">
      <c r="A177" s="15"/>
      <c r="B177" s="18">
        <v>104</v>
      </c>
      <c r="C177" s="18" t="s">
        <v>114</v>
      </c>
      <c r="D177" s="18" t="s">
        <v>13</v>
      </c>
      <c r="E177" s="18">
        <f>ROUND(9516,1)</f>
        <v>9516</v>
      </c>
      <c r="F177" s="17" t="s">
        <v>1</v>
      </c>
    </row>
    <row r="178" s="1" customFormat="1" ht="15" customHeight="1" spans="1:6">
      <c r="A178" s="15"/>
      <c r="B178" s="18">
        <v>105</v>
      </c>
      <c r="C178" s="18" t="s">
        <v>115</v>
      </c>
      <c r="D178" s="18" t="s">
        <v>8</v>
      </c>
      <c r="E178" s="18">
        <f>ROUND(2928,1)</f>
        <v>2928</v>
      </c>
      <c r="F178" s="17" t="s">
        <v>1</v>
      </c>
    </row>
    <row r="179" s="1" customFormat="1" ht="16" customHeight="1" spans="1:6">
      <c r="A179" s="15"/>
      <c r="B179" s="18"/>
      <c r="C179" s="18"/>
      <c r="D179" s="18" t="s">
        <v>9</v>
      </c>
      <c r="E179" s="18">
        <f>ROUND(14640,1)</f>
        <v>14640</v>
      </c>
      <c r="F179" s="17" t="s">
        <v>1</v>
      </c>
    </row>
    <row r="180" s="1" customFormat="1" ht="16" customHeight="1" spans="1:6">
      <c r="A180" s="15"/>
      <c r="B180" s="18">
        <v>106</v>
      </c>
      <c r="C180" s="18" t="s">
        <v>116</v>
      </c>
      <c r="D180" s="18" t="s">
        <v>9</v>
      </c>
      <c r="E180" s="18">
        <f>ROUND(14656,1)</f>
        <v>14656</v>
      </c>
      <c r="F180" s="17" t="s">
        <v>1</v>
      </c>
    </row>
    <row r="181" s="1" customFormat="1" ht="15" customHeight="1" spans="1:6">
      <c r="A181" s="15"/>
      <c r="B181" s="18">
        <v>107</v>
      </c>
      <c r="C181" s="18" t="s">
        <v>117</v>
      </c>
      <c r="D181" s="18" t="s">
        <v>7</v>
      </c>
      <c r="E181" s="18">
        <f>ROUND(5650,1)</f>
        <v>5650</v>
      </c>
      <c r="F181" s="17" t="s">
        <v>1</v>
      </c>
    </row>
    <row r="182" s="1" customFormat="1" ht="12" customHeight="1" spans="1:6">
      <c r="A182" s="15"/>
      <c r="B182" s="18"/>
      <c r="C182" s="18"/>
      <c r="D182" s="18" t="s">
        <v>13</v>
      </c>
      <c r="E182" s="18">
        <f>ROUND(6515,1)</f>
        <v>6515</v>
      </c>
      <c r="F182" s="17" t="s">
        <v>1</v>
      </c>
    </row>
    <row r="183" s="1" customFormat="1" ht="15" customHeight="1" spans="1:6">
      <c r="A183" s="15"/>
      <c r="B183" s="18">
        <v>108</v>
      </c>
      <c r="C183" s="18" t="s">
        <v>118</v>
      </c>
      <c r="D183" s="18" t="s">
        <v>7</v>
      </c>
      <c r="E183" s="18">
        <f>ROUND(7300,1)</f>
        <v>7300</v>
      </c>
      <c r="F183" s="17" t="s">
        <v>1</v>
      </c>
    </row>
    <row r="184" s="1" customFormat="1" ht="17" customHeight="1" spans="1:6">
      <c r="A184" s="15"/>
      <c r="B184" s="18">
        <v>109</v>
      </c>
      <c r="C184" s="18" t="s">
        <v>119</v>
      </c>
      <c r="D184" s="18" t="s">
        <v>9</v>
      </c>
      <c r="E184" s="18">
        <f>ROUND(3294,1)</f>
        <v>3294</v>
      </c>
      <c r="F184" s="17" t="s">
        <v>1</v>
      </c>
    </row>
    <row r="185" s="1" customFormat="1" ht="16" customHeight="1" spans="1:6">
      <c r="A185" s="15"/>
      <c r="B185" s="18">
        <v>110</v>
      </c>
      <c r="C185" s="18" t="s">
        <v>120</v>
      </c>
      <c r="D185" s="18" t="s">
        <v>7</v>
      </c>
      <c r="E185" s="18">
        <f>ROUND(5650,1)</f>
        <v>5650</v>
      </c>
      <c r="F185" s="17" t="s">
        <v>1</v>
      </c>
    </row>
    <row r="186" s="1" customFormat="1" ht="12" customHeight="1" spans="1:6">
      <c r="A186" s="15"/>
      <c r="B186" s="18"/>
      <c r="C186" s="18"/>
      <c r="D186" s="18" t="s">
        <v>8</v>
      </c>
      <c r="E186" s="18">
        <f>ROUND(1830,1)</f>
        <v>1830</v>
      </c>
      <c r="F186" s="17" t="s">
        <v>1</v>
      </c>
    </row>
    <row r="187" s="1" customFormat="1" ht="16" customHeight="1" spans="1:6">
      <c r="A187" s="15"/>
      <c r="B187" s="18"/>
      <c r="C187" s="18"/>
      <c r="D187" s="18" t="s">
        <v>9</v>
      </c>
      <c r="E187" s="18">
        <f>ROUND(7020,1)</f>
        <v>7020</v>
      </c>
      <c r="F187" s="17" t="s">
        <v>1</v>
      </c>
    </row>
    <row r="188" s="1" customFormat="1" ht="16" customHeight="1" spans="1:6">
      <c r="A188" s="15"/>
      <c r="B188" s="18">
        <v>111</v>
      </c>
      <c r="C188" s="18" t="s">
        <v>121</v>
      </c>
      <c r="D188" s="18" t="s">
        <v>7</v>
      </c>
      <c r="E188" s="18">
        <f>ROUND(25990,1)</f>
        <v>25990</v>
      </c>
      <c r="F188" s="17" t="s">
        <v>1</v>
      </c>
    </row>
    <row r="189" s="1" customFormat="1" ht="11" customHeight="1" spans="1:6">
      <c r="A189" s="15"/>
      <c r="B189" s="18">
        <v>112</v>
      </c>
      <c r="C189" s="18" t="s">
        <v>122</v>
      </c>
      <c r="D189" s="18" t="s">
        <v>8</v>
      </c>
      <c r="E189" s="18">
        <f>ROUND(8418,1)</f>
        <v>8418</v>
      </c>
      <c r="F189" s="17" t="s">
        <v>1</v>
      </c>
    </row>
    <row r="190" s="1" customFormat="1" ht="16" customHeight="1" spans="1:6">
      <c r="A190" s="15"/>
      <c r="B190" s="18"/>
      <c r="C190" s="18"/>
      <c r="D190" s="18" t="s">
        <v>9</v>
      </c>
      <c r="E190" s="18">
        <f>ROUND(30988,1)</f>
        <v>30988</v>
      </c>
      <c r="F190" s="17" t="s">
        <v>1</v>
      </c>
    </row>
    <row r="191" s="1" customFormat="1" ht="15" customHeight="1" spans="1:6">
      <c r="A191" s="15"/>
      <c r="B191" s="18">
        <v>113</v>
      </c>
      <c r="C191" s="18" t="s">
        <v>123</v>
      </c>
      <c r="D191" s="18" t="s">
        <v>7</v>
      </c>
      <c r="E191" s="18">
        <f>ROUND(5650,1)</f>
        <v>5650</v>
      </c>
      <c r="F191" s="17" t="s">
        <v>1</v>
      </c>
    </row>
    <row r="192" s="1" customFormat="1" ht="11" customHeight="1" spans="1:6">
      <c r="A192" s="15"/>
      <c r="B192" s="18"/>
      <c r="C192" s="18"/>
      <c r="D192" s="18" t="s">
        <v>8</v>
      </c>
      <c r="E192" s="18">
        <f>ROUND(18666,1)</f>
        <v>18666</v>
      </c>
      <c r="F192" s="17" t="s">
        <v>1</v>
      </c>
    </row>
    <row r="193" s="1" customFormat="1" ht="15" customHeight="1" spans="1:6">
      <c r="A193" s="15"/>
      <c r="B193" s="18"/>
      <c r="C193" s="18"/>
      <c r="D193" s="18" t="s">
        <v>9</v>
      </c>
      <c r="E193" s="18">
        <f>ROUND(23790,1)</f>
        <v>23790</v>
      </c>
      <c r="F193" s="17" t="s">
        <v>1</v>
      </c>
    </row>
    <row r="194" s="1" customFormat="1" ht="14" customHeight="1" spans="1:6">
      <c r="A194" s="15"/>
      <c r="B194" s="18">
        <v>114</v>
      </c>
      <c r="C194" s="18" t="s">
        <v>124</v>
      </c>
      <c r="D194" s="18" t="s">
        <v>7</v>
      </c>
      <c r="E194" s="18">
        <f>ROUND(35030,1)</f>
        <v>35030</v>
      </c>
      <c r="F194" s="17" t="s">
        <v>1</v>
      </c>
    </row>
    <row r="195" s="1" customFormat="1" ht="12" customHeight="1" spans="1:6">
      <c r="A195" s="15"/>
      <c r="B195" s="18"/>
      <c r="C195" s="18"/>
      <c r="D195" s="18" t="s">
        <v>8</v>
      </c>
      <c r="E195" s="18">
        <f>ROUND(46482,1)</f>
        <v>46482</v>
      </c>
      <c r="F195" s="17" t="s">
        <v>1</v>
      </c>
    </row>
    <row r="196" s="1" customFormat="1" ht="16" customHeight="1" spans="1:6">
      <c r="A196" s="15"/>
      <c r="B196" s="18"/>
      <c r="C196" s="18"/>
      <c r="D196" s="18" t="s">
        <v>9</v>
      </c>
      <c r="E196" s="18">
        <f>ROUND(78324,1)</f>
        <v>78324</v>
      </c>
      <c r="F196" s="17" t="s">
        <v>1</v>
      </c>
    </row>
    <row r="197" s="1" customFormat="1" ht="13" customHeight="1" spans="1:6">
      <c r="A197" s="15"/>
      <c r="B197" s="18">
        <v>115</v>
      </c>
      <c r="C197" s="18" t="s">
        <v>125</v>
      </c>
      <c r="D197" s="18" t="s">
        <v>7</v>
      </c>
      <c r="E197" s="18">
        <f>ROUND(5650,1)</f>
        <v>5650</v>
      </c>
      <c r="F197" s="17" t="s">
        <v>1</v>
      </c>
    </row>
    <row r="198" s="1" customFormat="1" ht="14" customHeight="1" spans="1:6">
      <c r="A198" s="15"/>
      <c r="B198" s="18">
        <v>116</v>
      </c>
      <c r="C198" s="18" t="s">
        <v>126</v>
      </c>
      <c r="D198" s="18" t="s">
        <v>9</v>
      </c>
      <c r="E198" s="18">
        <f>ROUND(7320,1)</f>
        <v>7320</v>
      </c>
      <c r="F198" s="17" t="s">
        <v>1</v>
      </c>
    </row>
    <row r="199" s="1" customFormat="1" ht="15" customHeight="1" spans="1:6">
      <c r="A199" s="15"/>
      <c r="B199" s="18">
        <v>117</v>
      </c>
      <c r="C199" s="18" t="s">
        <v>127</v>
      </c>
      <c r="D199" s="18" t="s">
        <v>7</v>
      </c>
      <c r="E199" s="18">
        <f>ROUND(5650,1)</f>
        <v>5650</v>
      </c>
      <c r="F199" s="17" t="s">
        <v>1</v>
      </c>
    </row>
    <row r="200" s="1" customFormat="1" ht="20" customHeight="1" spans="1:6">
      <c r="A200" s="15"/>
      <c r="B200" s="18">
        <v>118</v>
      </c>
      <c r="C200" s="18" t="s">
        <v>128</v>
      </c>
      <c r="D200" s="18" t="s">
        <v>9</v>
      </c>
      <c r="E200" s="18">
        <f>ROUND(16470,1)</f>
        <v>16470</v>
      </c>
      <c r="F200" s="17" t="s">
        <v>1</v>
      </c>
    </row>
    <row r="201" s="1" customFormat="1" ht="20" customHeight="1" spans="1:6">
      <c r="A201" s="15"/>
      <c r="B201" s="18">
        <v>119</v>
      </c>
      <c r="C201" s="18" t="s">
        <v>129</v>
      </c>
      <c r="D201" s="18" t="s">
        <v>8</v>
      </c>
      <c r="E201" s="18">
        <f>ROUND(31476,1)</f>
        <v>31476</v>
      </c>
      <c r="F201" s="17" t="s">
        <v>1</v>
      </c>
    </row>
    <row r="202" s="1" customFormat="1" ht="20" customHeight="1" spans="1:6">
      <c r="A202" s="15"/>
      <c r="B202" s="18"/>
      <c r="C202" s="18"/>
      <c r="D202" s="18" t="s">
        <v>13</v>
      </c>
      <c r="E202" s="18">
        <f>ROUND(224724,1)</f>
        <v>224724</v>
      </c>
      <c r="F202" s="17" t="s">
        <v>1</v>
      </c>
    </row>
    <row r="203" s="1" customFormat="1" ht="20" customHeight="1" spans="1:6">
      <c r="A203" s="15"/>
      <c r="B203" s="18"/>
      <c r="C203" s="18"/>
      <c r="D203" s="18" t="s">
        <v>9</v>
      </c>
      <c r="E203" s="18">
        <f>ROUND(77226,1)</f>
        <v>77226</v>
      </c>
      <c r="F203" s="17" t="s">
        <v>1</v>
      </c>
    </row>
    <row r="204" s="1" customFormat="1" ht="20" customHeight="1" spans="1:6">
      <c r="A204" s="15"/>
      <c r="B204" s="18">
        <v>120</v>
      </c>
      <c r="C204" s="18" t="s">
        <v>130</v>
      </c>
      <c r="D204" s="18" t="s">
        <v>7</v>
      </c>
      <c r="E204" s="18">
        <f>ROUND(5880,1)</f>
        <v>5880</v>
      </c>
      <c r="F204" s="17" t="s">
        <v>1</v>
      </c>
    </row>
    <row r="205" s="1" customFormat="1" ht="20" customHeight="1" spans="1:6">
      <c r="A205" s="15"/>
      <c r="B205" s="18"/>
      <c r="C205" s="18"/>
      <c r="D205" s="18" t="s">
        <v>9</v>
      </c>
      <c r="E205" s="18">
        <f>ROUND(1887,1)</f>
        <v>1887</v>
      </c>
      <c r="F205" s="17" t="s">
        <v>1</v>
      </c>
    </row>
    <row r="206" s="1" customFormat="1" ht="20" customHeight="1" spans="1:6">
      <c r="A206" s="15"/>
      <c r="B206" s="18">
        <v>121</v>
      </c>
      <c r="C206" s="18" t="s">
        <v>131</v>
      </c>
      <c r="D206" s="18" t="s">
        <v>8</v>
      </c>
      <c r="E206" s="18">
        <f>ROUND(7320,1)</f>
        <v>7320</v>
      </c>
      <c r="F206" s="17" t="s">
        <v>1</v>
      </c>
    </row>
    <row r="207" s="1" customFormat="1" ht="20" customHeight="1" spans="1:6">
      <c r="A207" s="15"/>
      <c r="B207" s="18"/>
      <c r="C207" s="18"/>
      <c r="D207" s="18" t="s">
        <v>9</v>
      </c>
      <c r="E207" s="18">
        <f>ROUND(18172,1)</f>
        <v>18172</v>
      </c>
      <c r="F207" s="17" t="s">
        <v>1</v>
      </c>
    </row>
    <row r="208" s="1" customFormat="1" ht="12" customHeight="1" spans="1:6">
      <c r="A208" s="15"/>
      <c r="B208" s="18">
        <v>122</v>
      </c>
      <c r="C208" s="18" t="s">
        <v>132</v>
      </c>
      <c r="D208" s="18" t="s">
        <v>7</v>
      </c>
      <c r="E208" s="18">
        <f>ROUND(5650,1)</f>
        <v>5650</v>
      </c>
      <c r="F208" s="17" t="s">
        <v>1</v>
      </c>
    </row>
    <row r="209" s="1" customFormat="1" ht="13" customHeight="1" spans="1:6">
      <c r="A209" s="15"/>
      <c r="B209" s="18"/>
      <c r="C209" s="18"/>
      <c r="D209" s="18" t="s">
        <v>9</v>
      </c>
      <c r="E209" s="18">
        <f>ROUND(1830,1)</f>
        <v>1830</v>
      </c>
      <c r="F209" s="17" t="s">
        <v>1</v>
      </c>
    </row>
    <row r="210" s="1" customFormat="1" ht="16" customHeight="1" spans="1:6">
      <c r="A210" s="15"/>
      <c r="B210" s="18">
        <v>123</v>
      </c>
      <c r="C210" s="18" t="s">
        <v>133</v>
      </c>
      <c r="D210" s="18" t="s">
        <v>9</v>
      </c>
      <c r="E210" s="18">
        <f>ROUND(1830,1)</f>
        <v>1830</v>
      </c>
      <c r="F210" s="17" t="s">
        <v>1</v>
      </c>
    </row>
    <row r="211" s="1" customFormat="1" ht="15" customHeight="1" spans="1:6">
      <c r="A211" s="15"/>
      <c r="B211" s="18">
        <v>124</v>
      </c>
      <c r="C211" s="18" t="s">
        <v>134</v>
      </c>
      <c r="D211" s="18" t="s">
        <v>7</v>
      </c>
      <c r="E211" s="18">
        <f>ROUND(1130,1)</f>
        <v>1130</v>
      </c>
      <c r="F211" s="17" t="s">
        <v>1</v>
      </c>
    </row>
    <row r="212" s="1" customFormat="1" ht="15" customHeight="1" spans="1:6">
      <c r="A212" s="15"/>
      <c r="B212" s="18"/>
      <c r="C212" s="18"/>
      <c r="D212" s="18" t="s">
        <v>9</v>
      </c>
      <c r="E212" s="18">
        <f>ROUND(1476,1)</f>
        <v>1476</v>
      </c>
      <c r="F212" s="17" t="s">
        <v>1</v>
      </c>
    </row>
    <row r="213" s="1" customFormat="1" ht="16" customHeight="1" spans="1:6">
      <c r="A213" s="15"/>
      <c r="B213" s="18">
        <v>125</v>
      </c>
      <c r="C213" s="18" t="s">
        <v>135</v>
      </c>
      <c r="D213" s="18" t="s">
        <v>9</v>
      </c>
      <c r="E213" s="18">
        <f>ROUND(10980,1)</f>
        <v>10980</v>
      </c>
      <c r="F213" s="17" t="s">
        <v>1</v>
      </c>
    </row>
    <row r="214" s="1" customFormat="1" ht="15" customHeight="1" spans="1:6">
      <c r="A214" s="15"/>
      <c r="B214" s="18">
        <v>126</v>
      </c>
      <c r="C214" s="18" t="s">
        <v>136</v>
      </c>
      <c r="D214" s="18" t="s">
        <v>137</v>
      </c>
      <c r="E214" s="18">
        <f>ROUND(4520,1)</f>
        <v>4520</v>
      </c>
      <c r="F214" s="17" t="s">
        <v>1</v>
      </c>
    </row>
    <row r="215" s="1" customFormat="1" ht="15" customHeight="1" spans="1:6">
      <c r="A215" s="15"/>
      <c r="B215" s="18"/>
      <c r="C215" s="18"/>
      <c r="D215" s="18" t="s">
        <v>8</v>
      </c>
      <c r="E215" s="18">
        <f>ROUND(2000,1)</f>
        <v>2000</v>
      </c>
      <c r="F215" s="17" t="s">
        <v>1</v>
      </c>
    </row>
    <row r="216" s="1" customFormat="1" ht="15" customHeight="1" spans="1:6">
      <c r="A216" s="15"/>
      <c r="B216" s="18"/>
      <c r="C216" s="18"/>
      <c r="D216" s="18" t="s">
        <v>9</v>
      </c>
      <c r="E216" s="18">
        <f>ROUND(1830,1)</f>
        <v>1830</v>
      </c>
      <c r="F216" s="17" t="s">
        <v>1</v>
      </c>
    </row>
    <row r="217" s="1" customFormat="1" ht="15" customHeight="1" spans="1:6">
      <c r="A217" s="15"/>
      <c r="B217" s="18">
        <v>127</v>
      </c>
      <c r="C217" s="18" t="s">
        <v>138</v>
      </c>
      <c r="D217" s="18" t="s">
        <v>8</v>
      </c>
      <c r="E217" s="18">
        <f>ROUND(1830,1)</f>
        <v>1830</v>
      </c>
      <c r="F217" s="17" t="s">
        <v>1</v>
      </c>
    </row>
    <row r="218" s="1" customFormat="1" ht="15" customHeight="1" spans="1:6">
      <c r="A218" s="15"/>
      <c r="B218" s="18">
        <v>128</v>
      </c>
      <c r="C218" s="18" t="s">
        <v>139</v>
      </c>
      <c r="D218" s="18" t="s">
        <v>7</v>
      </c>
      <c r="E218" s="18">
        <f>ROUND(14090,1)</f>
        <v>14090</v>
      </c>
      <c r="F218" s="17" t="s">
        <v>1</v>
      </c>
    </row>
    <row r="219" s="1" customFormat="1" ht="15" customHeight="1" spans="1:6">
      <c r="A219" s="15"/>
      <c r="B219" s="18"/>
      <c r="C219" s="18"/>
      <c r="D219" s="18" t="s">
        <v>9</v>
      </c>
      <c r="E219" s="18">
        <f>ROUND(2630,1)</f>
        <v>2630</v>
      </c>
      <c r="F219" s="17" t="s">
        <v>1</v>
      </c>
    </row>
    <row r="220" s="1" customFormat="1" ht="15" customHeight="1" spans="1:6">
      <c r="A220" s="15"/>
      <c r="B220" s="18">
        <v>129</v>
      </c>
      <c r="C220" s="18" t="s">
        <v>140</v>
      </c>
      <c r="D220" s="18" t="s">
        <v>8</v>
      </c>
      <c r="E220" s="18">
        <f>ROUND(3660,1)</f>
        <v>3660</v>
      </c>
      <c r="F220" s="17" t="s">
        <v>1</v>
      </c>
    </row>
    <row r="221" s="1" customFormat="1" ht="15" customHeight="1" spans="1:6">
      <c r="A221" s="15"/>
      <c r="B221" s="18"/>
      <c r="C221" s="18"/>
      <c r="D221" s="18" t="s">
        <v>13</v>
      </c>
      <c r="E221" s="18">
        <f>ROUND(14640,1)</f>
        <v>14640</v>
      </c>
      <c r="F221" s="17" t="s">
        <v>1</v>
      </c>
    </row>
    <row r="222" s="1" customFormat="1" ht="12" customHeight="1" spans="1:6">
      <c r="A222" s="15"/>
      <c r="B222" s="18">
        <v>130</v>
      </c>
      <c r="C222" s="18" t="s">
        <v>141</v>
      </c>
      <c r="D222" s="18" t="s">
        <v>13</v>
      </c>
      <c r="E222" s="18">
        <f>ROUND(2928,1)</f>
        <v>2928</v>
      </c>
      <c r="F222" s="17" t="s">
        <v>1</v>
      </c>
    </row>
    <row r="223" s="1" customFormat="1" ht="13" customHeight="1" spans="1:6">
      <c r="A223" s="15"/>
      <c r="B223" s="18"/>
      <c r="C223" s="18"/>
      <c r="D223" s="18" t="s">
        <v>9</v>
      </c>
      <c r="E223" s="18">
        <f>ROUND(1464,1)</f>
        <v>1464</v>
      </c>
      <c r="F223" s="17" t="s">
        <v>1</v>
      </c>
    </row>
    <row r="224" s="1" customFormat="1" ht="14" customHeight="1" spans="1:6">
      <c r="A224" s="15"/>
      <c r="B224" s="18">
        <v>131</v>
      </c>
      <c r="C224" s="18" t="s">
        <v>142</v>
      </c>
      <c r="D224" s="18" t="s">
        <v>9</v>
      </c>
      <c r="E224" s="18">
        <f>ROUND(1830,1)</f>
        <v>1830</v>
      </c>
      <c r="F224" s="17" t="s">
        <v>1</v>
      </c>
    </row>
    <row r="225" s="1" customFormat="1" ht="12" customHeight="1" spans="1:6">
      <c r="A225" s="15"/>
      <c r="B225" s="18">
        <v>132</v>
      </c>
      <c r="C225" s="18" t="s">
        <v>143</v>
      </c>
      <c r="D225" s="18" t="s">
        <v>13</v>
      </c>
      <c r="E225" s="18">
        <f>ROUND(18300,1)</f>
        <v>18300</v>
      </c>
      <c r="F225" s="17" t="s">
        <v>1</v>
      </c>
    </row>
    <row r="226" s="1" customFormat="1" ht="11" customHeight="1" spans="1:6">
      <c r="A226" s="15"/>
      <c r="B226" s="18">
        <v>133</v>
      </c>
      <c r="C226" s="18" t="s">
        <v>144</v>
      </c>
      <c r="D226" s="18" t="s">
        <v>13</v>
      </c>
      <c r="E226" s="18">
        <f>ROUND(14640,1)</f>
        <v>14640</v>
      </c>
      <c r="F226" s="17" t="s">
        <v>1</v>
      </c>
    </row>
    <row r="227" s="1" customFormat="1" ht="16" customHeight="1" spans="1:6">
      <c r="A227" s="15"/>
      <c r="B227" s="18">
        <v>134</v>
      </c>
      <c r="C227" s="18" t="s">
        <v>145</v>
      </c>
      <c r="D227" s="18" t="s">
        <v>9</v>
      </c>
      <c r="E227" s="18">
        <f>ROUND(1830,1)</f>
        <v>1830</v>
      </c>
      <c r="F227" s="17" t="s">
        <v>1</v>
      </c>
    </row>
    <row r="228" s="1" customFormat="1" ht="12" customHeight="1" spans="1:6">
      <c r="A228" s="15"/>
      <c r="B228" s="18">
        <v>135</v>
      </c>
      <c r="C228" s="18" t="s">
        <v>146</v>
      </c>
      <c r="D228" s="18" t="s">
        <v>13</v>
      </c>
      <c r="E228" s="18">
        <f>ROUND(55044,1)</f>
        <v>55044</v>
      </c>
      <c r="F228" s="17" t="s">
        <v>1</v>
      </c>
    </row>
    <row r="229" s="1" customFormat="1" ht="12" customHeight="1" spans="1:6">
      <c r="A229" s="15"/>
      <c r="B229" s="18">
        <v>136</v>
      </c>
      <c r="C229" s="18" t="s">
        <v>147</v>
      </c>
      <c r="D229" s="18" t="s">
        <v>8</v>
      </c>
      <c r="E229" s="18">
        <f>ROUND(2928,1)</f>
        <v>2928</v>
      </c>
      <c r="F229" s="17" t="s">
        <v>1</v>
      </c>
    </row>
    <row r="230" s="1" customFormat="1" ht="15" customHeight="1" spans="1:6">
      <c r="A230" s="15"/>
      <c r="B230" s="18"/>
      <c r="C230" s="18"/>
      <c r="D230" s="18" t="s">
        <v>9</v>
      </c>
      <c r="E230" s="18">
        <f>ROUND(1830,1)</f>
        <v>1830</v>
      </c>
      <c r="F230" s="17" t="s">
        <v>1</v>
      </c>
    </row>
    <row r="231" s="1" customFormat="1" ht="16" customHeight="1" spans="1:6">
      <c r="A231" s="15"/>
      <c r="B231" s="18">
        <v>137</v>
      </c>
      <c r="C231" s="18" t="s">
        <v>148</v>
      </c>
      <c r="D231" s="18" t="s">
        <v>7</v>
      </c>
      <c r="E231" s="18">
        <f>ROUND(5650,1)</f>
        <v>5650</v>
      </c>
      <c r="F231" s="17" t="s">
        <v>1</v>
      </c>
    </row>
    <row r="232" s="1" customFormat="1" ht="15" customHeight="1" spans="1:6">
      <c r="A232" s="15"/>
      <c r="B232" s="18"/>
      <c r="C232" s="18"/>
      <c r="D232" s="18" t="s">
        <v>9</v>
      </c>
      <c r="E232" s="18">
        <f>ROUND(12184,1)</f>
        <v>12184</v>
      </c>
      <c r="F232" s="17" t="s">
        <v>1</v>
      </c>
    </row>
    <row r="233" s="1" customFormat="1" ht="16" customHeight="1" spans="1:6">
      <c r="A233" s="15"/>
      <c r="B233" s="18">
        <v>138</v>
      </c>
      <c r="C233" s="18" t="s">
        <v>149</v>
      </c>
      <c r="D233" s="18" t="s">
        <v>7</v>
      </c>
      <c r="E233" s="18">
        <f>ROUND(11300,1)</f>
        <v>11300</v>
      </c>
      <c r="F233" s="17" t="s">
        <v>1</v>
      </c>
    </row>
    <row r="234" s="1" customFormat="1" ht="16" customHeight="1" spans="1:6">
      <c r="A234" s="15"/>
      <c r="B234" s="18">
        <v>139</v>
      </c>
      <c r="C234" s="18" t="s">
        <v>150</v>
      </c>
      <c r="D234" s="18" t="s">
        <v>9</v>
      </c>
      <c r="E234" s="18">
        <f>ROUND(1830,1)</f>
        <v>1830</v>
      </c>
      <c r="F234" s="17" t="s">
        <v>1</v>
      </c>
    </row>
    <row r="235" s="1" customFormat="1" ht="13" customHeight="1" spans="1:6">
      <c r="A235" s="15"/>
      <c r="B235" s="18">
        <v>140</v>
      </c>
      <c r="C235" s="18" t="s">
        <v>151</v>
      </c>
      <c r="D235" s="18" t="s">
        <v>7</v>
      </c>
      <c r="E235" s="18">
        <f>ROUND(5686,1)</f>
        <v>5686</v>
      </c>
      <c r="F235" s="17" t="s">
        <v>1</v>
      </c>
    </row>
    <row r="236" s="1" customFormat="1" ht="15" customHeight="1" spans="1:6">
      <c r="A236" s="15"/>
      <c r="B236" s="18"/>
      <c r="C236" s="18"/>
      <c r="D236" s="18" t="s">
        <v>9</v>
      </c>
      <c r="E236" s="18">
        <f>ROUND(1860,1)</f>
        <v>1860</v>
      </c>
      <c r="F236" s="17" t="s">
        <v>1</v>
      </c>
    </row>
    <row r="237" s="1" customFormat="1" ht="15" customHeight="1" spans="1:6">
      <c r="A237" s="15"/>
      <c r="B237" s="18">
        <v>141</v>
      </c>
      <c r="C237" s="18" t="s">
        <v>152</v>
      </c>
      <c r="D237" s="18" t="s">
        <v>13</v>
      </c>
      <c r="E237" s="18">
        <f>ROUND(29280,1)</f>
        <v>29280</v>
      </c>
      <c r="F237" s="17" t="s">
        <v>1</v>
      </c>
    </row>
    <row r="238" s="1" customFormat="1" ht="16" customHeight="1" spans="1:6">
      <c r="A238" s="15"/>
      <c r="B238" s="18">
        <v>142</v>
      </c>
      <c r="C238" s="18" t="s">
        <v>153</v>
      </c>
      <c r="D238" s="18" t="s">
        <v>8</v>
      </c>
      <c r="E238" s="18">
        <f>ROUND(7422,1)</f>
        <v>7422</v>
      </c>
      <c r="F238" s="17" t="s">
        <v>1</v>
      </c>
    </row>
    <row r="239" s="1" customFormat="1" ht="16" customHeight="1" spans="1:6">
      <c r="A239" s="15"/>
      <c r="B239" s="18"/>
      <c r="C239" s="18"/>
      <c r="D239" s="18" t="s">
        <v>9</v>
      </c>
      <c r="E239" s="18">
        <f>ROUND(5466,1)</f>
        <v>5466</v>
      </c>
      <c r="F239" s="17" t="s">
        <v>1</v>
      </c>
    </row>
    <row r="240" s="1" customFormat="1" ht="16" customHeight="1" spans="1:6">
      <c r="A240" s="15"/>
      <c r="B240" s="18">
        <v>143</v>
      </c>
      <c r="C240" s="18" t="s">
        <v>154</v>
      </c>
      <c r="D240" s="18" t="s">
        <v>9</v>
      </c>
      <c r="E240" s="18">
        <f>ROUND(2000,1)</f>
        <v>2000</v>
      </c>
      <c r="F240" s="17" t="s">
        <v>1</v>
      </c>
    </row>
    <row r="241" s="1" customFormat="1" ht="16" customHeight="1" spans="1:6">
      <c r="A241" s="15"/>
      <c r="B241" s="18">
        <v>144</v>
      </c>
      <c r="C241" s="18" t="s">
        <v>155</v>
      </c>
      <c r="D241" s="18" t="s">
        <v>8</v>
      </c>
      <c r="E241" s="18">
        <f>ROUND(1830,1)</f>
        <v>1830</v>
      </c>
      <c r="F241" s="17" t="s">
        <v>1</v>
      </c>
    </row>
    <row r="242" s="1" customFormat="1" ht="16" customHeight="1" spans="1:6">
      <c r="A242" s="15"/>
      <c r="B242" s="18"/>
      <c r="C242" s="18"/>
      <c r="D242" s="18" t="s">
        <v>13</v>
      </c>
      <c r="E242" s="18">
        <f>ROUND(10980,1)</f>
        <v>10980</v>
      </c>
      <c r="F242" s="17" t="s">
        <v>1</v>
      </c>
    </row>
    <row r="243" s="1" customFormat="1" ht="16" customHeight="1" spans="1:6">
      <c r="A243" s="15"/>
      <c r="B243" s="18"/>
      <c r="C243" s="18"/>
      <c r="D243" s="18" t="s">
        <v>9</v>
      </c>
      <c r="E243" s="18">
        <f>ROUND(1830,1)</f>
        <v>1830</v>
      </c>
      <c r="F243" s="17" t="s">
        <v>1</v>
      </c>
    </row>
    <row r="244" s="1" customFormat="1" ht="16" customHeight="1" spans="1:6">
      <c r="A244" s="15"/>
      <c r="B244" s="18">
        <v>145</v>
      </c>
      <c r="C244" s="18" t="s">
        <v>156</v>
      </c>
      <c r="D244" s="18" t="s">
        <v>8</v>
      </c>
      <c r="E244" s="18">
        <f t="shared" ref="E244:E249" si="0">ROUND(3660,1)</f>
        <v>3660</v>
      </c>
      <c r="F244" s="17" t="s">
        <v>1</v>
      </c>
    </row>
    <row r="245" s="1" customFormat="1" ht="16" customHeight="1" spans="1:6">
      <c r="A245" s="15"/>
      <c r="B245" s="18">
        <v>146</v>
      </c>
      <c r="C245" s="18" t="s">
        <v>157</v>
      </c>
      <c r="D245" s="18" t="s">
        <v>13</v>
      </c>
      <c r="E245" s="18">
        <f>ROUND(7320,1)</f>
        <v>7320</v>
      </c>
      <c r="F245" s="17" t="s">
        <v>1</v>
      </c>
    </row>
    <row r="246" s="1" customFormat="1" ht="16" customHeight="1" spans="1:6">
      <c r="A246" s="15"/>
      <c r="B246" s="18">
        <v>147</v>
      </c>
      <c r="C246" s="18" t="s">
        <v>158</v>
      </c>
      <c r="D246" s="18" t="s">
        <v>13</v>
      </c>
      <c r="E246" s="18">
        <f>ROUND(7320,1)</f>
        <v>7320</v>
      </c>
      <c r="F246" s="17" t="s">
        <v>1</v>
      </c>
    </row>
    <row r="247" s="1" customFormat="1" ht="16" customHeight="1" spans="1:6">
      <c r="A247" s="15"/>
      <c r="B247" s="18">
        <v>148</v>
      </c>
      <c r="C247" s="18" t="s">
        <v>159</v>
      </c>
      <c r="D247" s="18" t="s">
        <v>8</v>
      </c>
      <c r="E247" s="18">
        <f t="shared" si="0"/>
        <v>3660</v>
      </c>
      <c r="F247" s="17" t="s">
        <v>1</v>
      </c>
    </row>
    <row r="248" s="1" customFormat="1" ht="16" customHeight="1" spans="1:6">
      <c r="A248" s="15"/>
      <c r="B248" s="18"/>
      <c r="C248" s="18"/>
      <c r="D248" s="18" t="s">
        <v>9</v>
      </c>
      <c r="E248" s="18">
        <f>ROUND(9670,1)</f>
        <v>9670</v>
      </c>
      <c r="F248" s="17" t="s">
        <v>1</v>
      </c>
    </row>
    <row r="249" s="1" customFormat="1" ht="16" customHeight="1" spans="1:6">
      <c r="A249" s="15"/>
      <c r="B249" s="18">
        <v>149</v>
      </c>
      <c r="C249" s="18" t="s">
        <v>160</v>
      </c>
      <c r="D249" s="18" t="s">
        <v>9</v>
      </c>
      <c r="E249" s="18">
        <f t="shared" si="0"/>
        <v>3660</v>
      </c>
      <c r="F249" s="17" t="s">
        <v>1</v>
      </c>
    </row>
    <row r="250" s="1" customFormat="1" ht="12" customHeight="1" spans="1:6">
      <c r="A250" s="15"/>
      <c r="B250" s="18">
        <v>150</v>
      </c>
      <c r="C250" s="18" t="s">
        <v>161</v>
      </c>
      <c r="D250" s="18" t="s">
        <v>8</v>
      </c>
      <c r="E250" s="18">
        <f>ROUND(4392,1)</f>
        <v>4392</v>
      </c>
      <c r="F250" s="17" t="s">
        <v>1</v>
      </c>
    </row>
    <row r="251" s="1" customFormat="1" ht="16" customHeight="1" spans="1:6">
      <c r="A251" s="15"/>
      <c r="B251" s="18"/>
      <c r="C251" s="18"/>
      <c r="D251" s="18" t="s">
        <v>9</v>
      </c>
      <c r="E251" s="18">
        <f>ROUND(6758,1)</f>
        <v>6758</v>
      </c>
      <c r="F251" s="17" t="s">
        <v>1</v>
      </c>
    </row>
    <row r="252" s="1" customFormat="1" ht="15" customHeight="1" spans="1:6">
      <c r="A252" s="15"/>
      <c r="B252" s="18">
        <v>151</v>
      </c>
      <c r="C252" s="18" t="s">
        <v>162</v>
      </c>
      <c r="D252" s="18" t="s">
        <v>9</v>
      </c>
      <c r="E252" s="18">
        <f>ROUND(1464,1)</f>
        <v>1464</v>
      </c>
      <c r="F252" s="17" t="s">
        <v>1</v>
      </c>
    </row>
    <row r="253" s="1" customFormat="1" ht="13" customHeight="1" spans="1:6">
      <c r="A253" s="15"/>
      <c r="B253" s="18">
        <v>152</v>
      </c>
      <c r="C253" s="18" t="s">
        <v>163</v>
      </c>
      <c r="D253" s="18" t="s">
        <v>8</v>
      </c>
      <c r="E253" s="18">
        <f>ROUND(7320,1)</f>
        <v>7320</v>
      </c>
      <c r="F253" s="17" t="s">
        <v>1</v>
      </c>
    </row>
    <row r="254" s="1" customFormat="1" ht="14" customHeight="1" spans="1:6">
      <c r="A254" s="15"/>
      <c r="B254" s="18"/>
      <c r="C254" s="18"/>
      <c r="D254" s="18" t="s">
        <v>13</v>
      </c>
      <c r="E254" s="18">
        <f>ROUND(6588,1)</f>
        <v>6588</v>
      </c>
      <c r="F254" s="17" t="s">
        <v>1</v>
      </c>
    </row>
    <row r="255" s="1" customFormat="1" ht="16" customHeight="1" spans="1:6">
      <c r="A255" s="15"/>
      <c r="B255" s="18"/>
      <c r="C255" s="18"/>
      <c r="D255" s="18" t="s">
        <v>9</v>
      </c>
      <c r="E255" s="18">
        <f>ROUND(12810,1)</f>
        <v>12810</v>
      </c>
      <c r="F255" s="17" t="s">
        <v>1</v>
      </c>
    </row>
    <row r="256" s="1" customFormat="1" ht="12" customHeight="1" spans="1:6">
      <c r="A256" s="15"/>
      <c r="B256" s="18">
        <v>153</v>
      </c>
      <c r="C256" s="18" t="s">
        <v>164</v>
      </c>
      <c r="D256" s="18" t="s">
        <v>8</v>
      </c>
      <c r="E256" s="18">
        <f>ROUND(7890,1)</f>
        <v>7890</v>
      </c>
      <c r="F256" s="17" t="s">
        <v>1</v>
      </c>
    </row>
    <row r="257" s="1" customFormat="1" ht="11" customHeight="1" spans="1:6">
      <c r="A257" s="15"/>
      <c r="B257" s="18"/>
      <c r="C257" s="18"/>
      <c r="D257" s="18" t="s">
        <v>9</v>
      </c>
      <c r="E257" s="18">
        <f>ROUND(20436,1)</f>
        <v>20436</v>
      </c>
      <c r="F257" s="17" t="s">
        <v>1</v>
      </c>
    </row>
    <row r="258" s="1" customFormat="1" ht="16" customHeight="1" spans="1:6">
      <c r="A258" s="15"/>
      <c r="B258" s="18">
        <v>154</v>
      </c>
      <c r="C258" s="18" t="s">
        <v>165</v>
      </c>
      <c r="D258" s="18" t="s">
        <v>13</v>
      </c>
      <c r="E258" s="18">
        <f>ROUND(47924,1)</f>
        <v>47924</v>
      </c>
      <c r="F258" s="17" t="s">
        <v>1</v>
      </c>
    </row>
    <row r="259" s="1" customFormat="1" ht="15" customHeight="1" spans="1:6">
      <c r="A259" s="15"/>
      <c r="B259" s="18">
        <v>155</v>
      </c>
      <c r="C259" s="18" t="s">
        <v>166</v>
      </c>
      <c r="D259" s="18" t="s">
        <v>13</v>
      </c>
      <c r="E259" s="18">
        <f>ROUND(1464,1)</f>
        <v>1464</v>
      </c>
      <c r="F259" s="17" t="s">
        <v>1</v>
      </c>
    </row>
    <row r="260" s="1" customFormat="1" ht="11" customHeight="1" spans="1:6">
      <c r="A260" s="15"/>
      <c r="B260" s="18">
        <v>156</v>
      </c>
      <c r="C260" s="18" t="s">
        <v>167</v>
      </c>
      <c r="D260" s="18" t="s">
        <v>13</v>
      </c>
      <c r="E260" s="18">
        <f>ROUND(9516,1)</f>
        <v>9516</v>
      </c>
      <c r="F260" s="17" t="s">
        <v>1</v>
      </c>
    </row>
    <row r="261" s="1" customFormat="1" ht="16" customHeight="1" spans="1:6">
      <c r="A261" s="15"/>
      <c r="B261" s="18">
        <v>157</v>
      </c>
      <c r="C261" s="18" t="s">
        <v>168</v>
      </c>
      <c r="D261" s="18" t="s">
        <v>9</v>
      </c>
      <c r="E261" s="18">
        <f>ROUND(2861,1)</f>
        <v>2861</v>
      </c>
      <c r="F261" s="17" t="s">
        <v>1</v>
      </c>
    </row>
    <row r="262" s="1" customFormat="1" ht="15" customHeight="1" spans="1:6">
      <c r="A262" s="15"/>
      <c r="B262" s="18">
        <v>158</v>
      </c>
      <c r="C262" s="18" t="s">
        <v>169</v>
      </c>
      <c r="D262" s="18" t="s">
        <v>7</v>
      </c>
      <c r="E262" s="18">
        <f>ROUND(16536,1)</f>
        <v>16536</v>
      </c>
      <c r="F262" s="17" t="s">
        <v>1</v>
      </c>
    </row>
    <row r="263" s="1" customFormat="1" ht="13" customHeight="1" spans="1:6">
      <c r="A263" s="15"/>
      <c r="B263" s="18">
        <v>159</v>
      </c>
      <c r="C263" s="18" t="s">
        <v>170</v>
      </c>
      <c r="D263" s="18" t="s">
        <v>7</v>
      </c>
      <c r="E263" s="18">
        <f>ROUND(13532,1)</f>
        <v>13532</v>
      </c>
      <c r="F263" s="17" t="s">
        <v>1</v>
      </c>
    </row>
    <row r="264" s="1" customFormat="1" ht="11" customHeight="1" spans="1:6">
      <c r="A264" s="15"/>
      <c r="B264" s="18"/>
      <c r="C264" s="18"/>
      <c r="D264" s="18" t="s">
        <v>8</v>
      </c>
      <c r="E264" s="18">
        <f>ROUND(14792,1)</f>
        <v>14792</v>
      </c>
      <c r="F264" s="17" t="s">
        <v>1</v>
      </c>
    </row>
    <row r="265" s="1" customFormat="1" ht="16" customHeight="1" spans="1:6">
      <c r="A265" s="15"/>
      <c r="B265" s="18"/>
      <c r="C265" s="18"/>
      <c r="D265" s="18" t="s">
        <v>9</v>
      </c>
      <c r="E265" s="18">
        <f>ROUND(42498,1)</f>
        <v>42498</v>
      </c>
      <c r="F265" s="17" t="s">
        <v>1</v>
      </c>
    </row>
    <row r="266" s="1" customFormat="1" ht="13" customHeight="1" spans="1:6">
      <c r="A266" s="15"/>
      <c r="B266" s="18">
        <v>160</v>
      </c>
      <c r="C266" s="18" t="s">
        <v>171</v>
      </c>
      <c r="D266" s="18" t="s">
        <v>8</v>
      </c>
      <c r="E266" s="18">
        <f>ROUND(5776,1)</f>
        <v>5776</v>
      </c>
      <c r="F266" s="17" t="s">
        <v>1</v>
      </c>
    </row>
    <row r="267" s="1" customFormat="1" ht="17" customHeight="1" spans="1:6">
      <c r="A267" s="15"/>
      <c r="B267" s="18"/>
      <c r="C267" s="18"/>
      <c r="D267" s="18" t="s">
        <v>9</v>
      </c>
      <c r="E267" s="18">
        <f>ROUND(50404,1)</f>
        <v>50404</v>
      </c>
      <c r="F267" s="17" t="s">
        <v>1</v>
      </c>
    </row>
    <row r="268" s="1" customFormat="1" ht="15" customHeight="1" spans="1:6">
      <c r="A268" s="15"/>
      <c r="B268" s="18">
        <v>161</v>
      </c>
      <c r="C268" s="18" t="s">
        <v>172</v>
      </c>
      <c r="D268" s="18" t="s">
        <v>7</v>
      </c>
      <c r="E268" s="18">
        <f>ROUND(12326,1)</f>
        <v>12326</v>
      </c>
      <c r="F268" s="17" t="s">
        <v>1</v>
      </c>
    </row>
    <row r="269" s="1" customFormat="1" ht="14" customHeight="1" spans="1:6">
      <c r="A269" s="15"/>
      <c r="B269" s="18"/>
      <c r="C269" s="18"/>
      <c r="D269" s="18" t="s">
        <v>9</v>
      </c>
      <c r="E269" s="18">
        <f>ROUND(26368,1)</f>
        <v>26368</v>
      </c>
      <c r="F269" s="17" t="s">
        <v>1</v>
      </c>
    </row>
    <row r="270" s="1" customFormat="1" ht="18" customHeight="1" spans="1:6">
      <c r="A270" s="15"/>
      <c r="B270" s="18">
        <v>162</v>
      </c>
      <c r="C270" s="18" t="s">
        <v>173</v>
      </c>
      <c r="D270" s="18" t="s">
        <v>86</v>
      </c>
      <c r="E270" s="18">
        <f>ROUND(27120,1)</f>
        <v>27120</v>
      </c>
      <c r="F270" s="17" t="s">
        <v>1</v>
      </c>
    </row>
    <row r="271" s="1" customFormat="1" ht="18" customHeight="1" spans="1:6">
      <c r="A271" s="15"/>
      <c r="B271" s="18">
        <v>163</v>
      </c>
      <c r="C271" s="18" t="s">
        <v>174</v>
      </c>
      <c r="D271" s="18" t="s">
        <v>7</v>
      </c>
      <c r="E271" s="18">
        <f>ROUND(11300,1)</f>
        <v>11300</v>
      </c>
      <c r="F271" s="17" t="s">
        <v>1</v>
      </c>
    </row>
    <row r="272" s="1" customFormat="1" ht="18" customHeight="1" spans="1:6">
      <c r="A272" s="15"/>
      <c r="B272" s="18">
        <v>164</v>
      </c>
      <c r="C272" s="18" t="s">
        <v>175</v>
      </c>
      <c r="D272" s="18" t="s">
        <v>9</v>
      </c>
      <c r="E272" s="18">
        <f>ROUND(8230,1)</f>
        <v>8230</v>
      </c>
      <c r="F272" s="17" t="s">
        <v>1</v>
      </c>
    </row>
    <row r="273" s="1" customFormat="1" ht="18" customHeight="1" spans="1:6">
      <c r="A273" s="15"/>
      <c r="B273" s="18">
        <v>165</v>
      </c>
      <c r="C273" s="18" t="s">
        <v>176</v>
      </c>
      <c r="D273" s="18" t="s">
        <v>9</v>
      </c>
      <c r="E273" s="18">
        <f t="shared" ref="E273:E275" si="1">ROUND(1830,1)</f>
        <v>1830</v>
      </c>
      <c r="F273" s="17" t="s">
        <v>1</v>
      </c>
    </row>
    <row r="274" s="1" customFormat="1" ht="15" customHeight="1" spans="1:6">
      <c r="A274" s="15"/>
      <c r="B274" s="18">
        <v>166</v>
      </c>
      <c r="C274" s="18" t="s">
        <v>177</v>
      </c>
      <c r="D274" s="18" t="s">
        <v>8</v>
      </c>
      <c r="E274" s="18">
        <f t="shared" si="1"/>
        <v>1830</v>
      </c>
      <c r="F274" s="17" t="s">
        <v>1</v>
      </c>
    </row>
    <row r="275" s="1" customFormat="1" ht="16" customHeight="1" spans="1:6">
      <c r="A275" s="15"/>
      <c r="B275" s="18"/>
      <c r="C275" s="18"/>
      <c r="D275" s="18" t="s">
        <v>9</v>
      </c>
      <c r="E275" s="18">
        <f t="shared" si="1"/>
        <v>1830</v>
      </c>
      <c r="F275" s="17" t="s">
        <v>1</v>
      </c>
    </row>
    <row r="276" s="1" customFormat="1" ht="14" customHeight="1" spans="1:6">
      <c r="A276" s="15"/>
      <c r="B276" s="18">
        <v>167</v>
      </c>
      <c r="C276" s="18" t="s">
        <v>178</v>
      </c>
      <c r="D276" s="18" t="s">
        <v>7</v>
      </c>
      <c r="E276" s="18">
        <f>ROUND(5650,1)</f>
        <v>5650</v>
      </c>
      <c r="F276" s="17" t="s">
        <v>1</v>
      </c>
    </row>
    <row r="277" s="1" customFormat="1" ht="16" customHeight="1" spans="1:6">
      <c r="A277" s="15"/>
      <c r="B277" s="18"/>
      <c r="C277" s="18"/>
      <c r="D277" s="18" t="s">
        <v>9</v>
      </c>
      <c r="E277" s="18">
        <f>ROUND(3660,1)</f>
        <v>3660</v>
      </c>
      <c r="F277" s="17" t="s">
        <v>1</v>
      </c>
    </row>
    <row r="278" s="1" customFormat="1" ht="15" customHeight="1" spans="1:6">
      <c r="A278" s="15"/>
      <c r="B278" s="18">
        <v>168</v>
      </c>
      <c r="C278" s="18" t="s">
        <v>179</v>
      </c>
      <c r="D278" s="18" t="s">
        <v>13</v>
      </c>
      <c r="E278" s="18">
        <f>ROUND(46480,1)</f>
        <v>46480</v>
      </c>
      <c r="F278" s="17" t="s">
        <v>1</v>
      </c>
    </row>
    <row r="279" s="1" customFormat="1" ht="15" customHeight="1" spans="1:6">
      <c r="A279" s="15"/>
      <c r="B279" s="18">
        <v>169</v>
      </c>
      <c r="C279" s="18" t="s">
        <v>180</v>
      </c>
      <c r="D279" s="18" t="s">
        <v>13</v>
      </c>
      <c r="E279" s="18">
        <f>ROUND(3864,1)</f>
        <v>3864</v>
      </c>
      <c r="F279" s="17" t="s">
        <v>1</v>
      </c>
    </row>
    <row r="280" s="1" customFormat="1" ht="12" customHeight="1" spans="1:6">
      <c r="A280" s="15"/>
      <c r="B280" s="18">
        <v>170</v>
      </c>
      <c r="C280" s="18" t="s">
        <v>181</v>
      </c>
      <c r="D280" s="18" t="s">
        <v>7</v>
      </c>
      <c r="E280" s="18">
        <f>ROUND(5650,1)</f>
        <v>5650</v>
      </c>
      <c r="F280" s="17" t="s">
        <v>1</v>
      </c>
    </row>
    <row r="281" s="1" customFormat="1" ht="15" customHeight="1" spans="1:6">
      <c r="A281" s="15"/>
      <c r="B281" s="18"/>
      <c r="C281" s="18"/>
      <c r="D281" s="18" t="s">
        <v>8</v>
      </c>
      <c r="E281" s="18">
        <f>ROUND(3516,1)</f>
        <v>3516</v>
      </c>
      <c r="F281" s="17" t="s">
        <v>1</v>
      </c>
    </row>
    <row r="282" s="1" customFormat="1" ht="15" customHeight="1" spans="1:6">
      <c r="A282" s="15"/>
      <c r="B282" s="18"/>
      <c r="C282" s="18"/>
      <c r="D282" s="18" t="s">
        <v>9</v>
      </c>
      <c r="E282" s="18">
        <f>ROUND(37242,1)</f>
        <v>37242</v>
      </c>
      <c r="F282" s="17" t="s">
        <v>1</v>
      </c>
    </row>
    <row r="283" s="1" customFormat="1" ht="17" customHeight="1" spans="1:6">
      <c r="A283" s="15"/>
      <c r="B283" s="18">
        <v>171</v>
      </c>
      <c r="C283" s="18" t="s">
        <v>182</v>
      </c>
      <c r="D283" s="18" t="s">
        <v>9</v>
      </c>
      <c r="E283" s="18">
        <f>ROUND(1830,1)</f>
        <v>1830</v>
      </c>
      <c r="F283" s="17" t="s">
        <v>1</v>
      </c>
    </row>
    <row r="284" s="1" customFormat="1" ht="11" customHeight="1" spans="1:6">
      <c r="A284" s="15"/>
      <c r="B284" s="18">
        <v>172</v>
      </c>
      <c r="C284" s="18" t="s">
        <v>183</v>
      </c>
      <c r="D284" s="18" t="s">
        <v>13</v>
      </c>
      <c r="E284" s="18">
        <f>ROUND(5856,1)</f>
        <v>5856</v>
      </c>
      <c r="F284" s="17" t="s">
        <v>1</v>
      </c>
    </row>
    <row r="285" s="1" customFormat="1" ht="16" customHeight="1" spans="1:6">
      <c r="A285" s="15"/>
      <c r="B285" s="18">
        <v>173</v>
      </c>
      <c r="C285" s="18" t="s">
        <v>184</v>
      </c>
      <c r="D285" s="18" t="s">
        <v>7</v>
      </c>
      <c r="E285" s="18">
        <f>ROUND(11300,1)</f>
        <v>11300</v>
      </c>
      <c r="F285" s="17" t="s">
        <v>1</v>
      </c>
    </row>
    <row r="286" s="1" customFormat="1" ht="16" customHeight="1" spans="1:6">
      <c r="A286" s="15"/>
      <c r="B286" s="18"/>
      <c r="C286" s="18"/>
      <c r="D286" s="18" t="s">
        <v>9</v>
      </c>
      <c r="E286" s="18">
        <f>ROUND(2928,1)</f>
        <v>2928</v>
      </c>
      <c r="F286" s="17" t="s">
        <v>1</v>
      </c>
    </row>
    <row r="287" s="1" customFormat="1" ht="15" customHeight="1" spans="1:6">
      <c r="A287" s="15"/>
      <c r="B287" s="18">
        <v>174</v>
      </c>
      <c r="C287" s="18" t="s">
        <v>185</v>
      </c>
      <c r="D287" s="18" t="s">
        <v>9</v>
      </c>
      <c r="E287" s="18">
        <f>ROUND(3660,1)</f>
        <v>3660</v>
      </c>
      <c r="F287" s="17" t="s">
        <v>1</v>
      </c>
    </row>
    <row r="288" s="1" customFormat="1" ht="12" customHeight="1" spans="1:6">
      <c r="A288" s="15"/>
      <c r="B288" s="18">
        <v>175</v>
      </c>
      <c r="C288" s="18" t="s">
        <v>186</v>
      </c>
      <c r="D288" s="18" t="s">
        <v>13</v>
      </c>
      <c r="E288" s="18">
        <f>ROUND(20120,1)</f>
        <v>20120</v>
      </c>
      <c r="F288" s="17" t="s">
        <v>1</v>
      </c>
    </row>
    <row r="289" s="1" customFormat="1" ht="13" customHeight="1" spans="1:6">
      <c r="A289" s="15"/>
      <c r="B289" s="18">
        <v>176</v>
      </c>
      <c r="C289" s="18" t="s">
        <v>187</v>
      </c>
      <c r="D289" s="18" t="s">
        <v>8</v>
      </c>
      <c r="E289" s="18">
        <f>ROUND(3660,1)</f>
        <v>3660</v>
      </c>
      <c r="F289" s="17" t="s">
        <v>1</v>
      </c>
    </row>
    <row r="290" s="1" customFormat="1" ht="13" customHeight="1" spans="1:6">
      <c r="A290" s="15"/>
      <c r="B290" s="18"/>
      <c r="C290" s="18"/>
      <c r="D290" s="18" t="s">
        <v>13</v>
      </c>
      <c r="E290" s="18">
        <f>ROUND(2928,1)</f>
        <v>2928</v>
      </c>
      <c r="F290" s="17" t="s">
        <v>1</v>
      </c>
    </row>
    <row r="291" s="1" customFormat="1" ht="17" customHeight="1" spans="1:6">
      <c r="A291" s="15"/>
      <c r="B291" s="18"/>
      <c r="C291" s="18"/>
      <c r="D291" s="18" t="s">
        <v>9</v>
      </c>
      <c r="E291" s="18">
        <f>ROUND(1830,1)</f>
        <v>1830</v>
      </c>
      <c r="F291" s="17" t="s">
        <v>1</v>
      </c>
    </row>
    <row r="292" s="1" customFormat="1" ht="14" customHeight="1" spans="1:6">
      <c r="A292" s="15"/>
      <c r="B292" s="18">
        <v>177</v>
      </c>
      <c r="C292" s="18" t="s">
        <v>188</v>
      </c>
      <c r="D292" s="18" t="s">
        <v>7</v>
      </c>
      <c r="E292" s="18">
        <f>ROUND(5650,1)</f>
        <v>5650</v>
      </c>
      <c r="F292" s="17" t="s">
        <v>1</v>
      </c>
    </row>
    <row r="293" s="1" customFormat="1" ht="18" customHeight="1" spans="1:6">
      <c r="A293" s="15"/>
      <c r="B293" s="18">
        <v>178</v>
      </c>
      <c r="C293" s="18" t="s">
        <v>189</v>
      </c>
      <c r="D293" s="18" t="s">
        <v>9</v>
      </c>
      <c r="E293" s="18">
        <f>ROUND(2928,1)</f>
        <v>2928</v>
      </c>
      <c r="F293" s="17" t="s">
        <v>1</v>
      </c>
    </row>
    <row r="294" s="1" customFormat="1" ht="18" customHeight="1" spans="1:6">
      <c r="A294" s="15"/>
      <c r="B294" s="18">
        <v>179</v>
      </c>
      <c r="C294" s="18" t="s">
        <v>190</v>
      </c>
      <c r="D294" s="18" t="s">
        <v>9</v>
      </c>
      <c r="E294" s="18">
        <f>ROUND(5510,1)</f>
        <v>5510</v>
      </c>
      <c r="F294" s="17" t="s">
        <v>1</v>
      </c>
    </row>
    <row r="295" s="1" customFormat="1" ht="18" customHeight="1" spans="1:6">
      <c r="A295" s="15"/>
      <c r="B295" s="18">
        <v>180</v>
      </c>
      <c r="C295" s="18" t="s">
        <v>191</v>
      </c>
      <c r="D295" s="18" t="s">
        <v>9</v>
      </c>
      <c r="E295" s="18">
        <f>ROUND(583,1)</f>
        <v>583</v>
      </c>
      <c r="F295" s="17" t="s">
        <v>1</v>
      </c>
    </row>
    <row r="296" s="1" customFormat="1" ht="18" customHeight="1" spans="1:6">
      <c r="A296" s="15"/>
      <c r="B296" s="18">
        <v>181</v>
      </c>
      <c r="C296" s="18" t="s">
        <v>192</v>
      </c>
      <c r="D296" s="18" t="s">
        <v>8</v>
      </c>
      <c r="E296" s="18">
        <f>ROUND(11346,1)</f>
        <v>11346</v>
      </c>
      <c r="F296" s="17" t="s">
        <v>1</v>
      </c>
    </row>
    <row r="297" s="1" customFormat="1" ht="13" customHeight="1" spans="1:6">
      <c r="A297" s="15"/>
      <c r="B297" s="18"/>
      <c r="C297" s="18"/>
      <c r="D297" s="18" t="s">
        <v>9</v>
      </c>
      <c r="E297" s="18">
        <f>ROUND(15372,1)</f>
        <v>15372</v>
      </c>
      <c r="F297" s="17" t="s">
        <v>1</v>
      </c>
    </row>
    <row r="298" s="1" customFormat="1" ht="18" customHeight="1" spans="1:6">
      <c r="A298" s="15"/>
      <c r="B298" s="18">
        <v>182</v>
      </c>
      <c r="C298" s="18" t="s">
        <v>193</v>
      </c>
      <c r="D298" s="18" t="s">
        <v>8</v>
      </c>
      <c r="E298" s="18">
        <f>ROUND(1830,1)</f>
        <v>1830</v>
      </c>
      <c r="F298" s="17" t="s">
        <v>1</v>
      </c>
    </row>
    <row r="299" s="1" customFormat="1" ht="18" customHeight="1" spans="1:6">
      <c r="A299" s="15"/>
      <c r="B299" s="18"/>
      <c r="C299" s="18"/>
      <c r="D299" s="18" t="s">
        <v>9</v>
      </c>
      <c r="E299" s="18">
        <f>ROUND(5490,1)</f>
        <v>5490</v>
      </c>
      <c r="F299" s="17" t="s">
        <v>1</v>
      </c>
    </row>
    <row r="300" s="1" customFormat="1" ht="16" customHeight="1" spans="1:6">
      <c r="A300" s="15"/>
      <c r="B300" s="18">
        <v>183</v>
      </c>
      <c r="C300" s="18" t="s">
        <v>194</v>
      </c>
      <c r="D300" s="18" t="s">
        <v>9</v>
      </c>
      <c r="E300" s="18">
        <f>ROUND(366,1)</f>
        <v>366</v>
      </c>
      <c r="F300" s="17" t="s">
        <v>1</v>
      </c>
    </row>
    <row r="301" s="1" customFormat="1" ht="13" customHeight="1" spans="1:6">
      <c r="A301" s="15"/>
      <c r="B301" s="18">
        <v>184</v>
      </c>
      <c r="C301" s="18" t="s">
        <v>195</v>
      </c>
      <c r="D301" s="18" t="s">
        <v>7</v>
      </c>
      <c r="E301" s="18">
        <f>ROUND(7910,1)</f>
        <v>7910</v>
      </c>
      <c r="F301" s="17" t="s">
        <v>1</v>
      </c>
    </row>
    <row r="302" s="1" customFormat="1" ht="16" customHeight="1" spans="1:6">
      <c r="A302" s="15"/>
      <c r="B302" s="18"/>
      <c r="C302" s="18"/>
      <c r="D302" s="18" t="s">
        <v>9</v>
      </c>
      <c r="E302" s="18">
        <f>ROUND(3660,1)</f>
        <v>3660</v>
      </c>
      <c r="F302" s="17" t="s">
        <v>1</v>
      </c>
    </row>
    <row r="303" s="1" customFormat="1" ht="13" customHeight="1" spans="1:6">
      <c r="A303" s="15"/>
      <c r="B303" s="18">
        <v>185</v>
      </c>
      <c r="C303" s="18" t="s">
        <v>196</v>
      </c>
      <c r="D303" s="18" t="s">
        <v>7</v>
      </c>
      <c r="E303" s="18">
        <f>ROUND(5650,1)</f>
        <v>5650</v>
      </c>
      <c r="F303" s="17" t="s">
        <v>1</v>
      </c>
    </row>
    <row r="304" s="1" customFormat="1" ht="12" customHeight="1" spans="1:6">
      <c r="A304" s="15"/>
      <c r="B304" s="18"/>
      <c r="C304" s="18"/>
      <c r="D304" s="18" t="s">
        <v>8</v>
      </c>
      <c r="E304" s="18">
        <f>ROUND(4070,1)</f>
        <v>4070</v>
      </c>
      <c r="F304" s="17" t="s">
        <v>1</v>
      </c>
    </row>
    <row r="305" s="1" customFormat="1" ht="16" customHeight="1" spans="1:6">
      <c r="A305" s="15"/>
      <c r="B305" s="18"/>
      <c r="C305" s="18"/>
      <c r="D305" s="18" t="s">
        <v>9</v>
      </c>
      <c r="E305" s="18">
        <f>ROUND(11516,1)</f>
        <v>11516</v>
      </c>
      <c r="F305" s="17" t="s">
        <v>1</v>
      </c>
    </row>
    <row r="306" s="1" customFormat="1" ht="16" customHeight="1" spans="1:6">
      <c r="A306" s="15"/>
      <c r="B306" s="18">
        <v>186</v>
      </c>
      <c r="C306" s="18" t="s">
        <v>197</v>
      </c>
      <c r="D306" s="18" t="s">
        <v>7</v>
      </c>
      <c r="E306" s="18">
        <f>ROUND(41049,1)</f>
        <v>41049</v>
      </c>
      <c r="F306" s="17" t="s">
        <v>1</v>
      </c>
    </row>
    <row r="307" s="1" customFormat="1" ht="12" customHeight="1" spans="1:6">
      <c r="A307" s="15"/>
      <c r="B307" s="18"/>
      <c r="C307" s="18"/>
      <c r="D307" s="18" t="s">
        <v>13</v>
      </c>
      <c r="E307" s="18">
        <f>ROUND(18300,1)</f>
        <v>18300</v>
      </c>
      <c r="F307" s="17" t="s">
        <v>1</v>
      </c>
    </row>
    <row r="308" s="1" customFormat="1" ht="16" customHeight="1" spans="1:6">
      <c r="A308" s="15"/>
      <c r="B308" s="18">
        <v>187</v>
      </c>
      <c r="C308" s="18" t="s">
        <v>198</v>
      </c>
      <c r="D308" s="18" t="s">
        <v>7</v>
      </c>
      <c r="E308" s="18">
        <f>ROUND(132671,1)</f>
        <v>132671</v>
      </c>
      <c r="F308" s="17" t="s">
        <v>1</v>
      </c>
    </row>
    <row r="309" s="1" customFormat="1" ht="12" customHeight="1" spans="1:6">
      <c r="A309" s="15"/>
      <c r="B309" s="18"/>
      <c r="C309" s="18"/>
      <c r="D309" s="18" t="s">
        <v>8</v>
      </c>
      <c r="E309" s="18">
        <f>ROUND(3660,1)</f>
        <v>3660</v>
      </c>
      <c r="F309" s="17" t="s">
        <v>1</v>
      </c>
    </row>
    <row r="310" s="1" customFormat="1" ht="15" customHeight="1" spans="1:6">
      <c r="A310" s="15"/>
      <c r="B310" s="18"/>
      <c r="C310" s="18"/>
      <c r="D310" s="18" t="s">
        <v>9</v>
      </c>
      <c r="E310" s="18">
        <f>ROUND(19968,1)</f>
        <v>19968</v>
      </c>
      <c r="F310" s="17" t="s">
        <v>1</v>
      </c>
    </row>
    <row r="311" s="1" customFormat="1" ht="16" customHeight="1" spans="1:6">
      <c r="A311" s="15"/>
      <c r="B311" s="18">
        <v>188</v>
      </c>
      <c r="C311" s="18" t="s">
        <v>199</v>
      </c>
      <c r="D311" s="18" t="s">
        <v>7</v>
      </c>
      <c r="E311" s="18">
        <f>ROUND(16950,1)</f>
        <v>16950</v>
      </c>
      <c r="F311" s="17" t="s">
        <v>1</v>
      </c>
    </row>
    <row r="312" s="1" customFormat="1" ht="15" customHeight="1" spans="1:6">
      <c r="A312" s="15"/>
      <c r="B312" s="18"/>
      <c r="C312" s="18"/>
      <c r="D312" s="18" t="s">
        <v>13</v>
      </c>
      <c r="E312" s="18">
        <f>ROUND(7320,1)</f>
        <v>7320</v>
      </c>
      <c r="F312" s="17" t="s">
        <v>1</v>
      </c>
    </row>
    <row r="313" s="1" customFormat="1" ht="16" customHeight="1" spans="1:6">
      <c r="A313" s="15"/>
      <c r="B313" s="18">
        <v>189</v>
      </c>
      <c r="C313" s="18" t="s">
        <v>200</v>
      </c>
      <c r="D313" s="18" t="s">
        <v>7</v>
      </c>
      <c r="E313" s="18">
        <f>ROUND(99034,1)</f>
        <v>99034</v>
      </c>
      <c r="F313" s="17" t="s">
        <v>1</v>
      </c>
    </row>
    <row r="314" s="1" customFormat="1" ht="13" customHeight="1" spans="1:6">
      <c r="A314" s="15"/>
      <c r="B314" s="18"/>
      <c r="C314" s="18"/>
      <c r="D314" s="18" t="s">
        <v>8</v>
      </c>
      <c r="E314" s="18">
        <f>ROUND(5648,1)</f>
        <v>5648</v>
      </c>
      <c r="F314" s="17" t="s">
        <v>1</v>
      </c>
    </row>
    <row r="315" s="1" customFormat="1" ht="11" customHeight="1" spans="1:6">
      <c r="A315" s="15"/>
      <c r="B315" s="18"/>
      <c r="C315" s="18"/>
      <c r="D315" s="18" t="s">
        <v>13</v>
      </c>
      <c r="E315" s="18">
        <f>ROUND(86656,1)</f>
        <v>86656</v>
      </c>
      <c r="F315" s="17" t="s">
        <v>1</v>
      </c>
    </row>
    <row r="316" s="1" customFormat="1" ht="16" customHeight="1" spans="1:6">
      <c r="A316" s="15"/>
      <c r="B316" s="18">
        <v>190</v>
      </c>
      <c r="C316" s="18" t="s">
        <v>201</v>
      </c>
      <c r="D316" s="18" t="s">
        <v>7</v>
      </c>
      <c r="E316" s="18">
        <f>ROUND(52903,1)</f>
        <v>52903</v>
      </c>
      <c r="F316" s="17" t="s">
        <v>1</v>
      </c>
    </row>
    <row r="317" s="1" customFormat="1" ht="16" customHeight="1" spans="1:6">
      <c r="A317" s="15"/>
      <c r="B317" s="18">
        <v>191</v>
      </c>
      <c r="C317" s="18" t="s">
        <v>202</v>
      </c>
      <c r="D317" s="18" t="s">
        <v>7</v>
      </c>
      <c r="E317" s="18">
        <f>ROUND(680319,1)</f>
        <v>680319</v>
      </c>
      <c r="F317" s="17" t="s">
        <v>1</v>
      </c>
    </row>
    <row r="318" s="1" customFormat="1" ht="16" customHeight="1" spans="1:6">
      <c r="A318" s="15"/>
      <c r="B318" s="18">
        <v>192</v>
      </c>
      <c r="C318" s="18" t="s">
        <v>203</v>
      </c>
      <c r="D318" s="18" t="s">
        <v>7</v>
      </c>
      <c r="E318" s="18">
        <f>ROUND(5761,1)</f>
        <v>5761</v>
      </c>
      <c r="F318" s="17" t="s">
        <v>1</v>
      </c>
    </row>
    <row r="319" s="1" customFormat="1" ht="11" customHeight="1" spans="1:6">
      <c r="A319" s="15"/>
      <c r="B319" s="18"/>
      <c r="C319" s="18"/>
      <c r="D319" s="18" t="s">
        <v>8</v>
      </c>
      <c r="E319" s="18">
        <f>ROUND(5574,1)</f>
        <v>5574</v>
      </c>
      <c r="F319" s="17" t="s">
        <v>1</v>
      </c>
    </row>
    <row r="320" s="1" customFormat="1" ht="12" customHeight="1" spans="1:6">
      <c r="A320" s="15"/>
      <c r="B320" s="18"/>
      <c r="C320" s="18"/>
      <c r="D320" s="18" t="s">
        <v>13</v>
      </c>
      <c r="E320" s="18">
        <f>ROUND(25270,1)</f>
        <v>25270</v>
      </c>
      <c r="F320" s="17" t="s">
        <v>1</v>
      </c>
    </row>
    <row r="321" s="1" customFormat="1" ht="15" customHeight="1" spans="1:6">
      <c r="A321" s="15"/>
      <c r="B321" s="18"/>
      <c r="C321" s="18"/>
      <c r="D321" s="18" t="s">
        <v>9</v>
      </c>
      <c r="E321" s="18">
        <f>ROUND(1854,1)</f>
        <v>1854</v>
      </c>
      <c r="F321" s="17" t="s">
        <v>1</v>
      </c>
    </row>
    <row r="322" s="1" customFormat="1" ht="16" customHeight="1" spans="1:6">
      <c r="A322" s="15"/>
      <c r="B322" s="18">
        <v>193</v>
      </c>
      <c r="C322" s="18" t="s">
        <v>204</v>
      </c>
      <c r="D322" s="18" t="s">
        <v>7</v>
      </c>
      <c r="E322" s="18">
        <f>ROUND(1204,1)</f>
        <v>1204</v>
      </c>
      <c r="F322" s="17" t="s">
        <v>1</v>
      </c>
    </row>
    <row r="323" s="1" customFormat="1" ht="13" customHeight="1" spans="1:6">
      <c r="A323" s="15"/>
      <c r="B323" s="18"/>
      <c r="C323" s="18"/>
      <c r="D323" s="18" t="s">
        <v>8</v>
      </c>
      <c r="E323" s="18">
        <f>ROUND(16470,1)</f>
        <v>16470</v>
      </c>
      <c r="F323" s="17" t="s">
        <v>1</v>
      </c>
    </row>
    <row r="324" s="1" customFormat="1" ht="16" customHeight="1" spans="1:6">
      <c r="A324" s="15"/>
      <c r="B324" s="18"/>
      <c r="C324" s="18"/>
      <c r="D324" s="18" t="s">
        <v>9</v>
      </c>
      <c r="E324" s="18">
        <f>ROUND(44286,1)</f>
        <v>44286</v>
      </c>
      <c r="F324" s="17" t="s">
        <v>1</v>
      </c>
    </row>
    <row r="325" s="1" customFormat="1" ht="18" customHeight="1" spans="1:6">
      <c r="A325" s="15"/>
      <c r="B325" s="18">
        <v>194</v>
      </c>
      <c r="C325" s="18" t="s">
        <v>205</v>
      </c>
      <c r="D325" s="18" t="s">
        <v>7</v>
      </c>
      <c r="E325" s="18">
        <f>ROUND(1427214,1)</f>
        <v>1427214</v>
      </c>
      <c r="F325" s="17" t="s">
        <v>1</v>
      </c>
    </row>
    <row r="326" s="1" customFormat="1" ht="18" customHeight="1" spans="1:6">
      <c r="A326" s="15"/>
      <c r="B326" s="18">
        <v>195</v>
      </c>
      <c r="C326" s="18" t="s">
        <v>206</v>
      </c>
      <c r="D326" s="18" t="s">
        <v>9</v>
      </c>
      <c r="E326" s="18">
        <f>ROUND(2928,1)</f>
        <v>2928</v>
      </c>
      <c r="F326" s="17" t="s">
        <v>1</v>
      </c>
    </row>
    <row r="327" s="1" customFormat="1" ht="18" customHeight="1" spans="1:6">
      <c r="A327" s="15"/>
      <c r="B327" s="18">
        <v>196</v>
      </c>
      <c r="C327" s="18" t="s">
        <v>207</v>
      </c>
      <c r="D327" s="18" t="s">
        <v>7</v>
      </c>
      <c r="E327" s="18">
        <f>ROUND(6848,1)</f>
        <v>6848</v>
      </c>
      <c r="F327" s="17" t="s">
        <v>1</v>
      </c>
    </row>
    <row r="328" s="1" customFormat="1" ht="18" customHeight="1" spans="1:6">
      <c r="A328" s="15"/>
      <c r="B328" s="18"/>
      <c r="C328" s="18"/>
      <c r="D328" s="18" t="s">
        <v>13</v>
      </c>
      <c r="E328" s="18">
        <f>ROUND(38586,1)</f>
        <v>38586</v>
      </c>
      <c r="F328" s="17" t="s">
        <v>1</v>
      </c>
    </row>
    <row r="329" s="1" customFormat="1" ht="18" customHeight="1" spans="1:6">
      <c r="A329" s="15"/>
      <c r="B329" s="18">
        <v>197</v>
      </c>
      <c r="C329" s="18" t="s">
        <v>208</v>
      </c>
      <c r="D329" s="18" t="s">
        <v>7</v>
      </c>
      <c r="E329" s="18">
        <f>ROUND(5650,1)</f>
        <v>5650</v>
      </c>
      <c r="F329" s="17" t="s">
        <v>1</v>
      </c>
    </row>
    <row r="330" s="1" customFormat="1" ht="18" customHeight="1" spans="1:6">
      <c r="A330" s="15"/>
      <c r="B330" s="18"/>
      <c r="C330" s="18"/>
      <c r="D330" s="18" t="s">
        <v>9</v>
      </c>
      <c r="E330" s="18">
        <f>ROUND(2326,1)</f>
        <v>2326</v>
      </c>
      <c r="F330" s="17" t="s">
        <v>1</v>
      </c>
    </row>
    <row r="331" s="1" customFormat="1" ht="18" customHeight="1" spans="1:6">
      <c r="A331" s="15"/>
      <c r="B331" s="18">
        <v>198</v>
      </c>
      <c r="C331" s="18" t="s">
        <v>209</v>
      </c>
      <c r="D331" s="18" t="s">
        <v>7</v>
      </c>
      <c r="E331" s="18">
        <f>ROUND(5761,1)</f>
        <v>5761</v>
      </c>
      <c r="F331" s="17" t="s">
        <v>1</v>
      </c>
    </row>
    <row r="332" s="1" customFormat="1" ht="18" customHeight="1" spans="1:6">
      <c r="A332" s="15"/>
      <c r="B332" s="18"/>
      <c r="C332" s="18"/>
      <c r="D332" s="18" t="s">
        <v>13</v>
      </c>
      <c r="E332" s="18">
        <f>ROUND(12000,1)</f>
        <v>12000</v>
      </c>
      <c r="F332" s="17" t="s">
        <v>1</v>
      </c>
    </row>
    <row r="333" s="1" customFormat="1" ht="18" customHeight="1" spans="1:6">
      <c r="A333" s="15"/>
      <c r="B333" s="18">
        <v>199</v>
      </c>
      <c r="C333" s="18" t="s">
        <v>210</v>
      </c>
      <c r="D333" s="18" t="s">
        <v>7</v>
      </c>
      <c r="E333" s="18">
        <f>ROUND(81949,1)</f>
        <v>81949</v>
      </c>
      <c r="F333" s="17" t="s">
        <v>1</v>
      </c>
    </row>
    <row r="334" s="1" customFormat="1" ht="18" customHeight="1" spans="1:6">
      <c r="A334" s="15"/>
      <c r="B334" s="18"/>
      <c r="C334" s="18"/>
      <c r="D334" s="18" t="s">
        <v>8</v>
      </c>
      <c r="E334" s="18">
        <f>ROUND(9150,1)</f>
        <v>9150</v>
      </c>
      <c r="F334" s="17" t="s">
        <v>1</v>
      </c>
    </row>
    <row r="335" s="1" customFormat="1" ht="18" customHeight="1" spans="1:6">
      <c r="A335" s="15"/>
      <c r="B335" s="18"/>
      <c r="C335" s="18"/>
      <c r="D335" s="18" t="s">
        <v>9</v>
      </c>
      <c r="E335" s="18">
        <f>ROUND(30479,1)</f>
        <v>30479</v>
      </c>
      <c r="F335" s="17" t="s">
        <v>1</v>
      </c>
    </row>
    <row r="336" s="1" customFormat="1" ht="17" customHeight="1" spans="1:6">
      <c r="A336" s="15"/>
      <c r="B336" s="18">
        <v>200</v>
      </c>
      <c r="C336" s="18" t="s">
        <v>211</v>
      </c>
      <c r="D336" s="18" t="s">
        <v>7</v>
      </c>
      <c r="E336" s="18">
        <f>ROUND(14139,1)</f>
        <v>14139</v>
      </c>
      <c r="F336" s="17" t="s">
        <v>1</v>
      </c>
    </row>
    <row r="337" s="1" customFormat="1" ht="16" customHeight="1" spans="1:6">
      <c r="A337" s="15"/>
      <c r="B337" s="18"/>
      <c r="C337" s="18"/>
      <c r="D337" s="18" t="s">
        <v>9</v>
      </c>
      <c r="E337" s="18">
        <f>ROUND(16872,1)</f>
        <v>16872</v>
      </c>
      <c r="F337" s="17" t="s">
        <v>1</v>
      </c>
    </row>
    <row r="338" s="1" customFormat="1" ht="16" customHeight="1" spans="1:6">
      <c r="A338" s="15"/>
      <c r="B338" s="18">
        <v>201</v>
      </c>
      <c r="C338" s="18" t="s">
        <v>212</v>
      </c>
      <c r="D338" s="18" t="s">
        <v>7</v>
      </c>
      <c r="E338" s="18">
        <f>ROUND(1258406,1)</f>
        <v>1258406</v>
      </c>
      <c r="F338" s="17" t="s">
        <v>1</v>
      </c>
    </row>
    <row r="339" s="1" customFormat="1" ht="15" customHeight="1" spans="1:6">
      <c r="A339" s="15"/>
      <c r="B339" s="18">
        <v>202</v>
      </c>
      <c r="C339" s="18" t="s">
        <v>213</v>
      </c>
      <c r="D339" s="18" t="s">
        <v>7</v>
      </c>
      <c r="E339" s="18">
        <f>ROUND(6669,1)</f>
        <v>6669</v>
      </c>
      <c r="F339" s="17" t="s">
        <v>1</v>
      </c>
    </row>
    <row r="340" s="1" customFormat="1" ht="16" customHeight="1" spans="1:6">
      <c r="A340" s="15"/>
      <c r="B340" s="18">
        <v>203</v>
      </c>
      <c r="C340" s="18" t="s">
        <v>214</v>
      </c>
      <c r="D340" s="18" t="s">
        <v>7</v>
      </c>
      <c r="E340" s="18">
        <f>ROUND(56839,1)</f>
        <v>56839</v>
      </c>
      <c r="F340" s="17" t="s">
        <v>1</v>
      </c>
    </row>
    <row r="341" s="1" customFormat="1" ht="18" customHeight="1" spans="1:6">
      <c r="A341" s="15"/>
      <c r="B341" s="18">
        <v>204</v>
      </c>
      <c r="C341" s="18" t="s">
        <v>215</v>
      </c>
      <c r="D341" s="18" t="s">
        <v>7</v>
      </c>
      <c r="E341" s="18">
        <f>ROUND(18080,1)</f>
        <v>18080</v>
      </c>
      <c r="F341" s="17" t="s">
        <v>1</v>
      </c>
    </row>
    <row r="342" s="1" customFormat="1" ht="15" customHeight="1" spans="1:6">
      <c r="A342" s="15"/>
      <c r="B342" s="18"/>
      <c r="C342" s="18"/>
      <c r="D342" s="18" t="s">
        <v>8</v>
      </c>
      <c r="E342" s="18">
        <f>ROUND(26734,1)</f>
        <v>26734</v>
      </c>
      <c r="F342" s="17" t="s">
        <v>1</v>
      </c>
    </row>
    <row r="343" s="1" customFormat="1" ht="16" customHeight="1" spans="1:6">
      <c r="A343" s="15"/>
      <c r="B343" s="18"/>
      <c r="C343" s="18"/>
      <c r="D343" s="18" t="s">
        <v>9</v>
      </c>
      <c r="E343" s="18">
        <f>ROUND(86918,1)</f>
        <v>86918</v>
      </c>
      <c r="F343" s="17" t="s">
        <v>1</v>
      </c>
    </row>
    <row r="344" s="1" customFormat="1" ht="12" customHeight="1" spans="1:6">
      <c r="A344" s="15"/>
      <c r="B344" s="18">
        <v>205</v>
      </c>
      <c r="C344" s="18" t="s">
        <v>216</v>
      </c>
      <c r="D344" s="18" t="s">
        <v>8</v>
      </c>
      <c r="E344" s="18">
        <f>ROUND(9554,1)</f>
        <v>9554</v>
      </c>
      <c r="F344" s="17" t="s">
        <v>1</v>
      </c>
    </row>
    <row r="345" s="1" customFormat="1" ht="12" customHeight="1" spans="1:6">
      <c r="A345" s="15"/>
      <c r="B345" s="18"/>
      <c r="C345" s="18"/>
      <c r="D345" s="18" t="s">
        <v>13</v>
      </c>
      <c r="E345" s="18">
        <f>ROUND(12860,1)</f>
        <v>12860</v>
      </c>
      <c r="F345" s="17" t="s">
        <v>1</v>
      </c>
    </row>
    <row r="346" s="1" customFormat="1" ht="16" customHeight="1" spans="1:6">
      <c r="A346" s="15"/>
      <c r="B346" s="18"/>
      <c r="C346" s="18"/>
      <c r="D346" s="18" t="s">
        <v>9</v>
      </c>
      <c r="E346" s="18">
        <f>ROUND(9771,1)</f>
        <v>9771</v>
      </c>
      <c r="F346" s="17" t="s">
        <v>1</v>
      </c>
    </row>
    <row r="347" s="1" customFormat="1" ht="17" customHeight="1" spans="1:6">
      <c r="A347" s="15"/>
      <c r="B347" s="18">
        <v>206</v>
      </c>
      <c r="C347" s="18" t="s">
        <v>217</v>
      </c>
      <c r="D347" s="18" t="s">
        <v>7</v>
      </c>
      <c r="E347" s="18">
        <f>ROUND(347409,1)</f>
        <v>347409</v>
      </c>
      <c r="F347" s="17" t="s">
        <v>1</v>
      </c>
    </row>
    <row r="348" s="1" customFormat="1" ht="12" customHeight="1" spans="1:6">
      <c r="A348" s="15"/>
      <c r="B348" s="18"/>
      <c r="C348" s="18"/>
      <c r="D348" s="18" t="s">
        <v>8</v>
      </c>
      <c r="E348" s="18">
        <f>ROUND(5742,1)</f>
        <v>5742</v>
      </c>
      <c r="F348" s="17" t="s">
        <v>1</v>
      </c>
    </row>
    <row r="349" s="1" customFormat="1" ht="16" customHeight="1" spans="1:6">
      <c r="A349" s="15"/>
      <c r="B349" s="18"/>
      <c r="C349" s="18"/>
      <c r="D349" s="18" t="s">
        <v>9</v>
      </c>
      <c r="E349" s="18">
        <f>ROUND(37285,1)</f>
        <v>37285</v>
      </c>
      <c r="F349" s="17" t="s">
        <v>1</v>
      </c>
    </row>
    <row r="350" s="1" customFormat="1" ht="17" customHeight="1" spans="1:6">
      <c r="A350" s="15"/>
      <c r="B350" s="18">
        <v>207</v>
      </c>
      <c r="C350" s="18" t="s">
        <v>218</v>
      </c>
      <c r="D350" s="18" t="s">
        <v>9</v>
      </c>
      <c r="E350" s="18">
        <f>ROUND(1524,1)</f>
        <v>1524</v>
      </c>
      <c r="F350" s="17" t="s">
        <v>1</v>
      </c>
    </row>
    <row r="351" s="1" customFormat="1" ht="15" customHeight="1" spans="1:6">
      <c r="A351" s="15"/>
      <c r="B351" s="18">
        <v>208</v>
      </c>
      <c r="C351" s="18" t="s">
        <v>219</v>
      </c>
      <c r="D351" s="18" t="s">
        <v>7</v>
      </c>
      <c r="E351" s="18">
        <f>ROUND(5650,1)</f>
        <v>5650</v>
      </c>
      <c r="F351" s="17" t="s">
        <v>1</v>
      </c>
    </row>
    <row r="352" s="1" customFormat="1" ht="16" customHeight="1" spans="1:6">
      <c r="A352" s="15"/>
      <c r="B352" s="18"/>
      <c r="C352" s="18"/>
      <c r="D352" s="18" t="s">
        <v>9</v>
      </c>
      <c r="E352" s="18">
        <f>ROUND(7018,1)</f>
        <v>7018</v>
      </c>
      <c r="F352" s="17" t="s">
        <v>1</v>
      </c>
    </row>
    <row r="353" s="1" customFormat="1" ht="16" customHeight="1" spans="1:6">
      <c r="A353" s="15"/>
      <c r="B353" s="18">
        <v>209</v>
      </c>
      <c r="C353" s="18" t="s">
        <v>220</v>
      </c>
      <c r="D353" s="18" t="s">
        <v>7</v>
      </c>
      <c r="E353" s="18">
        <f>ROUND(48502,1)</f>
        <v>48502</v>
      </c>
      <c r="F353" s="17" t="s">
        <v>1</v>
      </c>
    </row>
    <row r="354" s="1" customFormat="1" ht="14" customHeight="1" spans="1:6">
      <c r="A354" s="15"/>
      <c r="B354" s="18"/>
      <c r="C354" s="18"/>
      <c r="D354" s="18" t="s">
        <v>8</v>
      </c>
      <c r="E354" s="18">
        <f>ROUND(19793,1)</f>
        <v>19793</v>
      </c>
      <c r="F354" s="17" t="s">
        <v>1</v>
      </c>
    </row>
    <row r="355" s="1" customFormat="1" ht="13" customHeight="1" spans="1:6">
      <c r="A355" s="15"/>
      <c r="B355" s="18"/>
      <c r="C355" s="18"/>
      <c r="D355" s="18" t="s">
        <v>13</v>
      </c>
      <c r="E355" s="18">
        <f>ROUND(106925,1)</f>
        <v>106925</v>
      </c>
      <c r="F355" s="17" t="s">
        <v>1</v>
      </c>
    </row>
    <row r="356" s="1" customFormat="1" ht="15" customHeight="1" spans="1:6">
      <c r="A356" s="15"/>
      <c r="B356" s="18"/>
      <c r="C356" s="18"/>
      <c r="D356" s="18" t="s">
        <v>9</v>
      </c>
      <c r="E356" s="18">
        <f>ROUND(123673,1)</f>
        <v>123673</v>
      </c>
      <c r="F356" s="17" t="s">
        <v>1</v>
      </c>
    </row>
    <row r="357" s="1" customFormat="1" ht="12" customHeight="1" spans="1:6">
      <c r="A357" s="15"/>
      <c r="B357" s="18">
        <v>210</v>
      </c>
      <c r="C357" s="18" t="s">
        <v>221</v>
      </c>
      <c r="D357" s="18" t="s">
        <v>7</v>
      </c>
      <c r="E357" s="18">
        <f>ROUND(35556,1)</f>
        <v>35556</v>
      </c>
      <c r="F357" s="17" t="s">
        <v>1</v>
      </c>
    </row>
    <row r="358" s="1" customFormat="1" ht="15" customHeight="1" spans="1:6">
      <c r="A358" s="15"/>
      <c r="B358" s="18"/>
      <c r="C358" s="18"/>
      <c r="D358" s="18" t="s">
        <v>8</v>
      </c>
      <c r="E358" s="18">
        <f>ROUND(4913,1)</f>
        <v>4913</v>
      </c>
      <c r="F358" s="17" t="s">
        <v>1</v>
      </c>
    </row>
    <row r="359" s="1" customFormat="1" ht="15" customHeight="1" spans="1:6">
      <c r="A359" s="15"/>
      <c r="B359" s="18"/>
      <c r="C359" s="18"/>
      <c r="D359" s="18" t="s">
        <v>9</v>
      </c>
      <c r="E359" s="18">
        <f>ROUND(474,1)</f>
        <v>474</v>
      </c>
      <c r="F359" s="17" t="s">
        <v>1</v>
      </c>
    </row>
    <row r="360" s="1" customFormat="1" ht="15" customHeight="1" spans="1:6">
      <c r="A360" s="15"/>
      <c r="B360" s="18">
        <v>211</v>
      </c>
      <c r="C360" s="18" t="s">
        <v>222</v>
      </c>
      <c r="D360" s="18" t="s">
        <v>9</v>
      </c>
      <c r="E360" s="18">
        <f>ROUND(366,1)</f>
        <v>366</v>
      </c>
      <c r="F360" s="17" t="s">
        <v>1</v>
      </c>
    </row>
    <row r="361" s="1" customFormat="1" ht="12" customHeight="1" spans="1:6">
      <c r="A361" s="15"/>
      <c r="B361" s="18">
        <v>212</v>
      </c>
      <c r="C361" s="18" t="s">
        <v>223</v>
      </c>
      <c r="D361" s="18" t="s">
        <v>7</v>
      </c>
      <c r="E361" s="18">
        <f>ROUND(6028,1)</f>
        <v>6028</v>
      </c>
      <c r="F361" s="17" t="s">
        <v>1</v>
      </c>
    </row>
    <row r="362" s="1" customFormat="1" ht="15" customHeight="1" spans="1:6">
      <c r="A362" s="15"/>
      <c r="B362" s="18"/>
      <c r="C362" s="18"/>
      <c r="D362" s="18" t="s">
        <v>8</v>
      </c>
      <c r="E362" s="18">
        <f>ROUND(5490,1)</f>
        <v>5490</v>
      </c>
      <c r="F362" s="17" t="s">
        <v>1</v>
      </c>
    </row>
    <row r="363" s="1" customFormat="1" ht="15" customHeight="1" spans="1:6">
      <c r="A363" s="15"/>
      <c r="B363" s="18"/>
      <c r="C363" s="18"/>
      <c r="D363" s="18" t="s">
        <v>9</v>
      </c>
      <c r="E363" s="18">
        <f>ROUND(7320,1)</f>
        <v>7320</v>
      </c>
      <c r="F363" s="17" t="s">
        <v>1</v>
      </c>
    </row>
    <row r="364" s="1" customFormat="1" ht="15" customHeight="1" spans="1:6">
      <c r="A364" s="15"/>
      <c r="B364" s="18">
        <v>213</v>
      </c>
      <c r="C364" s="18" t="s">
        <v>224</v>
      </c>
      <c r="D364" s="18" t="s">
        <v>7</v>
      </c>
      <c r="E364" s="18">
        <f>ROUND(22512,1)</f>
        <v>22512</v>
      </c>
      <c r="F364" s="17" t="s">
        <v>1</v>
      </c>
    </row>
    <row r="365" s="1" customFormat="1" ht="15" customHeight="1" spans="1:6">
      <c r="A365" s="15"/>
      <c r="B365" s="18">
        <v>214</v>
      </c>
      <c r="C365" s="18" t="s">
        <v>225</v>
      </c>
      <c r="D365" s="18" t="s">
        <v>9</v>
      </c>
      <c r="E365" s="18">
        <f>ROUND(1830,1)</f>
        <v>1830</v>
      </c>
      <c r="F365" s="17" t="s">
        <v>1</v>
      </c>
    </row>
    <row r="366" s="1" customFormat="1" ht="15" customHeight="1" spans="1:6">
      <c r="A366" s="15"/>
      <c r="B366" s="18">
        <v>215</v>
      </c>
      <c r="C366" s="18" t="s">
        <v>226</v>
      </c>
      <c r="D366" s="18" t="s">
        <v>7</v>
      </c>
      <c r="E366" s="18">
        <f>ROUND(28250,1)</f>
        <v>28250</v>
      </c>
      <c r="F366" s="17" t="s">
        <v>1</v>
      </c>
    </row>
    <row r="367" s="1" customFormat="1" ht="15" customHeight="1" spans="1:6">
      <c r="A367" s="15"/>
      <c r="B367" s="18"/>
      <c r="C367" s="18"/>
      <c r="D367" s="18" t="s">
        <v>8</v>
      </c>
      <c r="E367" s="18">
        <f>ROUND(1830,1)</f>
        <v>1830</v>
      </c>
      <c r="F367" s="17" t="s">
        <v>1</v>
      </c>
    </row>
    <row r="368" s="1" customFormat="1" ht="15" customHeight="1" spans="1:6">
      <c r="A368" s="15"/>
      <c r="B368" s="18"/>
      <c r="C368" s="18"/>
      <c r="D368" s="18" t="s">
        <v>13</v>
      </c>
      <c r="E368" s="18">
        <f>ROUND(46116,1)</f>
        <v>46116</v>
      </c>
      <c r="F368" s="17" t="s">
        <v>1</v>
      </c>
    </row>
    <row r="369" s="1" customFormat="1" ht="16" customHeight="1" spans="1:6">
      <c r="A369" s="15"/>
      <c r="B369" s="18"/>
      <c r="C369" s="18"/>
      <c r="D369" s="18" t="s">
        <v>9</v>
      </c>
      <c r="E369" s="18">
        <f>ROUND(10980,1)</f>
        <v>10980</v>
      </c>
      <c r="F369" s="17" t="s">
        <v>1</v>
      </c>
    </row>
    <row r="370" s="1" customFormat="1" ht="16" customHeight="1" spans="1:6">
      <c r="A370" s="15"/>
      <c r="B370" s="18">
        <v>216</v>
      </c>
      <c r="C370" s="18" t="s">
        <v>227</v>
      </c>
      <c r="D370" s="18" t="s">
        <v>7</v>
      </c>
      <c r="E370" s="18">
        <f>ROUND(53110,1)</f>
        <v>53110</v>
      </c>
      <c r="F370" s="17" t="s">
        <v>1</v>
      </c>
    </row>
    <row r="371" s="1" customFormat="1" ht="11" customHeight="1" spans="1:6">
      <c r="A371" s="15"/>
      <c r="B371" s="18"/>
      <c r="C371" s="18"/>
      <c r="D371" s="18" t="s">
        <v>8</v>
      </c>
      <c r="E371" s="18">
        <f>ROUND(1464,1)</f>
        <v>1464</v>
      </c>
      <c r="F371" s="17" t="s">
        <v>1</v>
      </c>
    </row>
    <row r="372" s="1" customFormat="1" ht="16" customHeight="1" spans="1:6">
      <c r="A372" s="15"/>
      <c r="B372" s="18"/>
      <c r="C372" s="18"/>
      <c r="D372" s="18" t="s">
        <v>9</v>
      </c>
      <c r="E372" s="18">
        <f>ROUND(1830,1)</f>
        <v>1830</v>
      </c>
      <c r="F372" s="17" t="s">
        <v>1</v>
      </c>
    </row>
    <row r="373" s="1" customFormat="1" ht="16" customHeight="1" spans="1:6">
      <c r="A373" s="15"/>
      <c r="B373" s="18">
        <v>217</v>
      </c>
      <c r="C373" s="18" t="s">
        <v>228</v>
      </c>
      <c r="D373" s="18" t="s">
        <v>7</v>
      </c>
      <c r="E373" s="18">
        <f>ROUND(5848,1)</f>
        <v>5848</v>
      </c>
      <c r="F373" s="17" t="s">
        <v>1</v>
      </c>
    </row>
    <row r="374" s="1" customFormat="1" ht="12" customHeight="1" spans="1:6">
      <c r="A374" s="15"/>
      <c r="B374" s="18"/>
      <c r="C374" s="18"/>
      <c r="D374" s="18" t="s">
        <v>13</v>
      </c>
      <c r="E374" s="18">
        <f>ROUND(6828,1)</f>
        <v>6828</v>
      </c>
      <c r="F374" s="17" t="s">
        <v>1</v>
      </c>
    </row>
    <row r="375" s="1" customFormat="1" ht="15" customHeight="1" spans="1:6">
      <c r="A375" s="15"/>
      <c r="B375" s="18">
        <v>218</v>
      </c>
      <c r="C375" s="18" t="s">
        <v>229</v>
      </c>
      <c r="D375" s="18" t="s">
        <v>9</v>
      </c>
      <c r="E375" s="18">
        <f>ROUND(15372,1)</f>
        <v>15372</v>
      </c>
      <c r="F375" s="17" t="s">
        <v>1</v>
      </c>
    </row>
    <row r="376" s="1" customFormat="1" ht="15" customHeight="1" spans="1:6">
      <c r="A376" s="15"/>
      <c r="B376" s="18">
        <v>219</v>
      </c>
      <c r="C376" s="18" t="s">
        <v>230</v>
      </c>
      <c r="D376" s="18" t="s">
        <v>8</v>
      </c>
      <c r="E376" s="18">
        <f>ROUND(1830,1)</f>
        <v>1830</v>
      </c>
      <c r="F376" s="17" t="s">
        <v>1</v>
      </c>
    </row>
    <row r="377" s="1" customFormat="1" ht="15" customHeight="1" spans="1:6">
      <c r="A377" s="15"/>
      <c r="B377" s="18"/>
      <c r="C377" s="18"/>
      <c r="D377" s="18" t="s">
        <v>9</v>
      </c>
      <c r="E377" s="18">
        <f>ROUND(1464,1)</f>
        <v>1464</v>
      </c>
      <c r="F377" s="17" t="s">
        <v>1</v>
      </c>
    </row>
    <row r="378" s="1" customFormat="1" ht="15" customHeight="1" spans="1:6">
      <c r="A378" s="15"/>
      <c r="B378" s="18">
        <v>220</v>
      </c>
      <c r="C378" s="18" t="s">
        <v>231</v>
      </c>
      <c r="D378" s="18" t="s">
        <v>13</v>
      </c>
      <c r="E378" s="18">
        <f>ROUND(86948,1)</f>
        <v>86948</v>
      </c>
      <c r="F378" s="17" t="s">
        <v>1</v>
      </c>
    </row>
    <row r="379" s="1" customFormat="1" ht="15" customHeight="1" spans="1:6">
      <c r="A379" s="15"/>
      <c r="B379" s="18"/>
      <c r="C379" s="18"/>
      <c r="D379" s="18" t="s">
        <v>9</v>
      </c>
      <c r="E379" s="18">
        <f>ROUND(2132,1)</f>
        <v>2132</v>
      </c>
      <c r="F379" s="17" t="s">
        <v>1</v>
      </c>
    </row>
    <row r="380" s="1" customFormat="1" ht="15" customHeight="1" spans="1:6">
      <c r="A380" s="15"/>
      <c r="B380" s="18">
        <v>221</v>
      </c>
      <c r="C380" s="18" t="s">
        <v>232</v>
      </c>
      <c r="D380" s="18" t="s">
        <v>8</v>
      </c>
      <c r="E380" s="18">
        <f>ROUND(9150,1)</f>
        <v>9150</v>
      </c>
      <c r="F380" s="17" t="s">
        <v>1</v>
      </c>
    </row>
    <row r="381" s="1" customFormat="1" ht="16" customHeight="1" spans="1:6">
      <c r="A381" s="15"/>
      <c r="B381" s="18">
        <v>222</v>
      </c>
      <c r="C381" s="18" t="s">
        <v>233</v>
      </c>
      <c r="D381" s="18" t="s">
        <v>7</v>
      </c>
      <c r="E381" s="18">
        <f>ROUND(9250,1)</f>
        <v>9250</v>
      </c>
      <c r="F381" s="17" t="s">
        <v>1</v>
      </c>
    </row>
    <row r="382" s="1" customFormat="1" ht="12" customHeight="1" spans="1:6">
      <c r="A382" s="15"/>
      <c r="B382" s="18"/>
      <c r="C382" s="18"/>
      <c r="D382" s="18" t="s">
        <v>8</v>
      </c>
      <c r="E382" s="18">
        <f>ROUND(25296,1)</f>
        <v>25296</v>
      </c>
      <c r="F382" s="17" t="s">
        <v>1</v>
      </c>
    </row>
    <row r="383" s="1" customFormat="1" ht="16" customHeight="1" spans="1:6">
      <c r="A383" s="15"/>
      <c r="B383" s="18"/>
      <c r="C383" s="18"/>
      <c r="D383" s="18" t="s">
        <v>9</v>
      </c>
      <c r="E383" s="18">
        <f>ROUND(52170,1)</f>
        <v>52170</v>
      </c>
      <c r="F383" s="17" t="s">
        <v>1</v>
      </c>
    </row>
    <row r="384" s="1" customFormat="1" ht="15" customHeight="1" spans="1:6">
      <c r="A384" s="15"/>
      <c r="B384" s="18">
        <v>223</v>
      </c>
      <c r="C384" s="18" t="s">
        <v>234</v>
      </c>
      <c r="D384" s="18" t="s">
        <v>9</v>
      </c>
      <c r="E384" s="18">
        <f>ROUND(1830,1)</f>
        <v>1830</v>
      </c>
      <c r="F384" s="17" t="s">
        <v>1</v>
      </c>
    </row>
    <row r="385" s="1" customFormat="1" ht="16" customHeight="1" spans="1:6">
      <c r="A385" s="15"/>
      <c r="B385" s="18">
        <v>224</v>
      </c>
      <c r="C385" s="18" t="s">
        <v>235</v>
      </c>
      <c r="D385" s="18" t="s">
        <v>9</v>
      </c>
      <c r="E385" s="18">
        <f>ROUND(20514,1)</f>
        <v>20514</v>
      </c>
      <c r="F385" s="17" t="s">
        <v>1</v>
      </c>
    </row>
    <row r="386" s="1" customFormat="1" ht="16" customHeight="1" spans="1:6">
      <c r="A386" s="15"/>
      <c r="B386" s="18">
        <v>225</v>
      </c>
      <c r="C386" s="18" t="s">
        <v>236</v>
      </c>
      <c r="D386" s="18" t="s">
        <v>7</v>
      </c>
      <c r="E386" s="18">
        <f>ROUND(31280,1)</f>
        <v>31280</v>
      </c>
      <c r="F386" s="17" t="s">
        <v>1</v>
      </c>
    </row>
    <row r="387" s="1" customFormat="1" ht="12" customHeight="1" spans="1:6">
      <c r="A387" s="15"/>
      <c r="B387" s="18">
        <v>226</v>
      </c>
      <c r="C387" s="18" t="s">
        <v>237</v>
      </c>
      <c r="D387" s="18" t="s">
        <v>13</v>
      </c>
      <c r="E387" s="18">
        <f>ROUND(20496,1)</f>
        <v>20496</v>
      </c>
      <c r="F387" s="17" t="s">
        <v>1</v>
      </c>
    </row>
    <row r="388" s="1" customFormat="1" ht="16" customHeight="1" spans="1:6">
      <c r="A388" s="15"/>
      <c r="B388" s="18"/>
      <c r="C388" s="18"/>
      <c r="D388" s="18" t="s">
        <v>9</v>
      </c>
      <c r="E388" s="18">
        <f>ROUND(1830,1)</f>
        <v>1830</v>
      </c>
      <c r="F388" s="17" t="s">
        <v>1</v>
      </c>
    </row>
    <row r="389" s="1" customFormat="1" ht="15" customHeight="1" spans="1:6">
      <c r="A389" s="15"/>
      <c r="B389" s="18">
        <v>227</v>
      </c>
      <c r="C389" s="18" t="s">
        <v>238</v>
      </c>
      <c r="D389" s="18" t="s">
        <v>7</v>
      </c>
      <c r="E389" s="18">
        <f>ROUND(200779,1)</f>
        <v>200779</v>
      </c>
      <c r="F389" s="17" t="s">
        <v>1</v>
      </c>
    </row>
    <row r="390" s="1" customFormat="1" ht="15" customHeight="1" spans="1:6">
      <c r="A390" s="15"/>
      <c r="B390" s="18"/>
      <c r="C390" s="18"/>
      <c r="D390" s="18" t="s">
        <v>8</v>
      </c>
      <c r="E390" s="18">
        <f>ROUND(25710,1)</f>
        <v>25710</v>
      </c>
      <c r="F390" s="17" t="s">
        <v>1</v>
      </c>
    </row>
    <row r="391" s="1" customFormat="1" ht="15" customHeight="1" spans="1:6">
      <c r="A391" s="15"/>
      <c r="B391" s="18"/>
      <c r="C391" s="18"/>
      <c r="D391" s="18" t="s">
        <v>9</v>
      </c>
      <c r="E391" s="18">
        <f>ROUND(67483,1)</f>
        <v>67483</v>
      </c>
      <c r="F391" s="17" t="s">
        <v>1</v>
      </c>
    </row>
    <row r="392" s="1" customFormat="1" ht="15" customHeight="1" spans="1:6">
      <c r="A392" s="15"/>
      <c r="B392" s="18"/>
      <c r="C392" s="18"/>
      <c r="D392" s="18" t="s">
        <v>239</v>
      </c>
      <c r="E392" s="18">
        <f>ROUND(13259,1)</f>
        <v>13259</v>
      </c>
      <c r="F392" s="17" t="s">
        <v>1</v>
      </c>
    </row>
    <row r="393" s="1" customFormat="1" ht="16" customHeight="1" spans="1:6">
      <c r="A393" s="15"/>
      <c r="B393" s="18">
        <v>228</v>
      </c>
      <c r="C393" s="18" t="s">
        <v>240</v>
      </c>
      <c r="D393" s="18" t="s">
        <v>7</v>
      </c>
      <c r="E393" s="18">
        <f>ROUND(13158,1)</f>
        <v>13158</v>
      </c>
      <c r="F393" s="17" t="s">
        <v>1</v>
      </c>
    </row>
    <row r="394" s="1" customFormat="1" ht="16" customHeight="1" spans="1:6">
      <c r="A394" s="15"/>
      <c r="B394" s="18"/>
      <c r="C394" s="18"/>
      <c r="D394" s="18" t="s">
        <v>9</v>
      </c>
      <c r="E394" s="18">
        <f>ROUND(1830,1)</f>
        <v>1830</v>
      </c>
      <c r="F394" s="17" t="s">
        <v>1</v>
      </c>
    </row>
    <row r="395" s="1" customFormat="1" ht="14" customHeight="1" spans="1:6">
      <c r="A395" s="15"/>
      <c r="B395" s="18">
        <v>229</v>
      </c>
      <c r="C395" s="18" t="s">
        <v>241</v>
      </c>
      <c r="D395" s="18" t="s">
        <v>239</v>
      </c>
      <c r="E395" s="18">
        <f>ROUND(5279,1)</f>
        <v>5279</v>
      </c>
      <c r="F395" s="17" t="s">
        <v>1</v>
      </c>
    </row>
    <row r="396" s="1" customFormat="1" ht="15" customHeight="1" spans="1:6">
      <c r="A396" s="15"/>
      <c r="B396" s="18">
        <v>230</v>
      </c>
      <c r="C396" s="18" t="s">
        <v>242</v>
      </c>
      <c r="D396" s="18" t="s">
        <v>13</v>
      </c>
      <c r="E396" s="18">
        <f>ROUND(3660,1)</f>
        <v>3660</v>
      </c>
      <c r="F396" s="17" t="s">
        <v>1</v>
      </c>
    </row>
    <row r="397" s="1" customFormat="1" ht="12" customHeight="1" spans="1:6">
      <c r="A397" s="15"/>
      <c r="B397" s="18">
        <v>231</v>
      </c>
      <c r="C397" s="18" t="s">
        <v>243</v>
      </c>
      <c r="D397" s="18" t="s">
        <v>7</v>
      </c>
      <c r="E397" s="18">
        <f>ROUND(12870,1)</f>
        <v>12870</v>
      </c>
      <c r="F397" s="17" t="s">
        <v>1</v>
      </c>
    </row>
    <row r="398" s="1" customFormat="1" ht="13" customHeight="1" spans="1:6">
      <c r="A398" s="15"/>
      <c r="B398" s="18"/>
      <c r="C398" s="18"/>
      <c r="D398" s="18" t="s">
        <v>9</v>
      </c>
      <c r="E398" s="18">
        <f>ROUND(5080,1)</f>
        <v>5080</v>
      </c>
      <c r="F398" s="17" t="s">
        <v>1</v>
      </c>
    </row>
    <row r="399" s="1" customFormat="1" ht="13" customHeight="1" spans="1:6">
      <c r="A399" s="15"/>
      <c r="B399" s="18">
        <v>232</v>
      </c>
      <c r="C399" s="18" t="s">
        <v>244</v>
      </c>
      <c r="D399" s="18" t="s">
        <v>8</v>
      </c>
      <c r="E399" s="18">
        <f>ROUND(9150,1)</f>
        <v>9150</v>
      </c>
      <c r="F399" s="17" t="s">
        <v>1</v>
      </c>
    </row>
    <row r="400" s="1" customFormat="1" ht="13" customHeight="1" spans="1:6">
      <c r="A400" s="15"/>
      <c r="B400" s="18"/>
      <c r="C400" s="18"/>
      <c r="D400" s="18" t="s">
        <v>9</v>
      </c>
      <c r="E400" s="18">
        <f>ROUND(8784,1)</f>
        <v>8784</v>
      </c>
      <c r="F400" s="17" t="s">
        <v>1</v>
      </c>
    </row>
    <row r="401" s="1" customFormat="1" ht="15" customHeight="1" spans="1:6">
      <c r="A401" s="15"/>
      <c r="B401" s="18">
        <v>233</v>
      </c>
      <c r="C401" s="18" t="s">
        <v>245</v>
      </c>
      <c r="D401" s="18" t="s">
        <v>7</v>
      </c>
      <c r="E401" s="18">
        <f>ROUND(11300,1)</f>
        <v>11300</v>
      </c>
      <c r="F401" s="17" t="s">
        <v>1</v>
      </c>
    </row>
    <row r="402" s="1" customFormat="1" ht="16" customHeight="1" spans="1:6">
      <c r="A402" s="15"/>
      <c r="B402" s="18"/>
      <c r="C402" s="18"/>
      <c r="D402" s="18" t="s">
        <v>9</v>
      </c>
      <c r="E402" s="18">
        <f t="shared" ref="E402:E407" si="2">ROUND(1830,1)</f>
        <v>1830</v>
      </c>
      <c r="F402" s="17" t="s">
        <v>1</v>
      </c>
    </row>
    <row r="403" s="1" customFormat="1" ht="13" customHeight="1" spans="1:6">
      <c r="A403" s="15"/>
      <c r="B403" s="18">
        <v>234</v>
      </c>
      <c r="C403" s="18" t="s">
        <v>246</v>
      </c>
      <c r="D403" s="18" t="s">
        <v>7</v>
      </c>
      <c r="E403" s="18">
        <f>ROUND(6783,1)</f>
        <v>6783</v>
      </c>
      <c r="F403" s="17" t="s">
        <v>1</v>
      </c>
    </row>
    <row r="404" s="1" customFormat="1" ht="13" customHeight="1" spans="1:6">
      <c r="A404" s="15"/>
      <c r="B404" s="18"/>
      <c r="C404" s="18"/>
      <c r="D404" s="18" t="s">
        <v>8</v>
      </c>
      <c r="E404" s="18">
        <f t="shared" si="2"/>
        <v>1830</v>
      </c>
      <c r="F404" s="17" t="s">
        <v>1</v>
      </c>
    </row>
    <row r="405" s="1" customFormat="1" ht="16" customHeight="1" spans="1:6">
      <c r="A405" s="15"/>
      <c r="B405" s="18"/>
      <c r="C405" s="18"/>
      <c r="D405" s="18" t="s">
        <v>9</v>
      </c>
      <c r="E405" s="18">
        <f>ROUND(16782,1)</f>
        <v>16782</v>
      </c>
      <c r="F405" s="17" t="s">
        <v>1</v>
      </c>
    </row>
    <row r="406" s="1" customFormat="1" ht="12" customHeight="1" spans="1:6">
      <c r="A406" s="15"/>
      <c r="B406" s="18">
        <v>235</v>
      </c>
      <c r="C406" s="18" t="s">
        <v>247</v>
      </c>
      <c r="D406" s="18" t="s">
        <v>7</v>
      </c>
      <c r="E406" s="18">
        <f>ROUND(5650,1)</f>
        <v>5650</v>
      </c>
      <c r="F406" s="17" t="s">
        <v>1</v>
      </c>
    </row>
    <row r="407" s="1" customFormat="1" ht="12" customHeight="1" spans="1:6">
      <c r="A407" s="15"/>
      <c r="B407" s="18"/>
      <c r="C407" s="18"/>
      <c r="D407" s="18" t="s">
        <v>8</v>
      </c>
      <c r="E407" s="18">
        <f t="shared" si="2"/>
        <v>1830</v>
      </c>
      <c r="F407" s="17" t="s">
        <v>1</v>
      </c>
    </row>
    <row r="408" s="1" customFormat="1" ht="13" customHeight="1" spans="1:6">
      <c r="A408" s="15"/>
      <c r="B408" s="18"/>
      <c r="C408" s="18"/>
      <c r="D408" s="18" t="s">
        <v>9</v>
      </c>
      <c r="E408" s="18">
        <f>ROUND(7170,1)</f>
        <v>7170</v>
      </c>
      <c r="F408" s="17" t="s">
        <v>1</v>
      </c>
    </row>
    <row r="409" s="1" customFormat="1" ht="15" customHeight="1" spans="1:6">
      <c r="A409" s="15"/>
      <c r="B409" s="18">
        <v>236</v>
      </c>
      <c r="C409" s="18" t="s">
        <v>248</v>
      </c>
      <c r="D409" s="18" t="s">
        <v>7</v>
      </c>
      <c r="E409" s="18">
        <f>ROUND(35473,1)</f>
        <v>35473</v>
      </c>
      <c r="F409" s="17" t="s">
        <v>1</v>
      </c>
    </row>
    <row r="410" s="1" customFormat="1" ht="12" customHeight="1" spans="1:6">
      <c r="A410" s="15"/>
      <c r="B410" s="18">
        <v>237</v>
      </c>
      <c r="C410" s="18" t="s">
        <v>249</v>
      </c>
      <c r="D410" s="18" t="s">
        <v>7</v>
      </c>
      <c r="E410" s="18">
        <f>ROUND(35030,1)</f>
        <v>35030</v>
      </c>
      <c r="F410" s="17" t="s">
        <v>1</v>
      </c>
    </row>
    <row r="411" s="1" customFormat="1" ht="15" customHeight="1" spans="1:6">
      <c r="A411" s="15"/>
      <c r="B411" s="18"/>
      <c r="C411" s="18"/>
      <c r="D411" s="18"/>
      <c r="E411" s="18">
        <f>ROUND(31640,1)</f>
        <v>31640</v>
      </c>
      <c r="F411" s="17" t="s">
        <v>1</v>
      </c>
    </row>
    <row r="412" s="1" customFormat="1" ht="15" customHeight="1" spans="1:6">
      <c r="A412" s="15"/>
      <c r="B412" s="18"/>
      <c r="C412" s="18"/>
      <c r="D412" s="18"/>
      <c r="E412" s="18">
        <f>ROUND(81418,1)</f>
        <v>81418</v>
      </c>
      <c r="F412" s="17" t="s">
        <v>1</v>
      </c>
    </row>
    <row r="413" s="1" customFormat="1" ht="15" customHeight="1" spans="1:6">
      <c r="A413" s="15"/>
      <c r="B413" s="18"/>
      <c r="C413" s="18"/>
      <c r="D413" s="18" t="s">
        <v>8</v>
      </c>
      <c r="E413" s="18">
        <f>ROUND(15006,1)</f>
        <v>15006</v>
      </c>
      <c r="F413" s="17" t="s">
        <v>1</v>
      </c>
    </row>
    <row r="414" s="1" customFormat="1" ht="15" customHeight="1" spans="1:6">
      <c r="A414" s="15"/>
      <c r="B414" s="18"/>
      <c r="C414" s="18"/>
      <c r="D414" s="18"/>
      <c r="E414" s="18">
        <f>ROUND(15006,1)</f>
        <v>15006</v>
      </c>
      <c r="F414" s="17" t="s">
        <v>1</v>
      </c>
    </row>
    <row r="415" s="1" customFormat="1" ht="15" customHeight="1" spans="1:6">
      <c r="A415" s="15"/>
      <c r="B415" s="18"/>
      <c r="C415" s="18"/>
      <c r="D415" s="18"/>
      <c r="E415" s="18">
        <f>ROUND(43762,1)</f>
        <v>43762</v>
      </c>
      <c r="F415" s="17" t="s">
        <v>1</v>
      </c>
    </row>
    <row r="416" s="1" customFormat="1" ht="15" customHeight="1" spans="1:6">
      <c r="A416" s="15"/>
      <c r="B416" s="18"/>
      <c r="C416" s="18"/>
      <c r="D416" s="18" t="s">
        <v>9</v>
      </c>
      <c r="E416" s="18">
        <f>ROUND(9272,1)</f>
        <v>9272</v>
      </c>
      <c r="F416" s="17" t="s">
        <v>1</v>
      </c>
    </row>
    <row r="417" s="1" customFormat="1" ht="15" customHeight="1" spans="1:6">
      <c r="A417" s="15"/>
      <c r="B417" s="18"/>
      <c r="C417" s="18"/>
      <c r="D417" s="18"/>
      <c r="E417" s="18">
        <f>ROUND(8662,1)</f>
        <v>8662</v>
      </c>
      <c r="F417" s="17" t="s">
        <v>1</v>
      </c>
    </row>
    <row r="418" s="1" customFormat="1" ht="15" customHeight="1" spans="1:6">
      <c r="A418" s="15"/>
      <c r="B418" s="18"/>
      <c r="C418" s="18"/>
      <c r="D418" s="18"/>
      <c r="E418" s="18">
        <f>ROUND(20113,1)</f>
        <v>20113</v>
      </c>
      <c r="F418" s="17" t="s">
        <v>1</v>
      </c>
    </row>
    <row r="419" s="1" customFormat="1" ht="14" customHeight="1" spans="1:6">
      <c r="A419" s="15"/>
      <c r="B419" s="18">
        <v>238</v>
      </c>
      <c r="C419" s="18" t="s">
        <v>250</v>
      </c>
      <c r="D419" s="18" t="s">
        <v>7</v>
      </c>
      <c r="E419" s="18">
        <f>ROUND(11300,1)</f>
        <v>11300</v>
      </c>
      <c r="F419" s="17" t="s">
        <v>1</v>
      </c>
    </row>
    <row r="420" s="1" customFormat="1" ht="16" customHeight="1" spans="1:6">
      <c r="A420" s="15"/>
      <c r="B420" s="18">
        <v>239</v>
      </c>
      <c r="C420" s="18" t="s">
        <v>251</v>
      </c>
      <c r="D420" s="18" t="s">
        <v>7</v>
      </c>
      <c r="E420" s="18">
        <f>ROUND(18752,1)</f>
        <v>18752</v>
      </c>
      <c r="F420" s="17" t="s">
        <v>1</v>
      </c>
    </row>
    <row r="421" s="1" customFormat="1" ht="18" customHeight="1" spans="1:6">
      <c r="A421" s="15"/>
      <c r="B421" s="18"/>
      <c r="C421" s="18"/>
      <c r="D421" s="18" t="s">
        <v>8</v>
      </c>
      <c r="E421" s="18">
        <f>ROUND(28650,1)</f>
        <v>28650</v>
      </c>
      <c r="F421" s="17" t="s">
        <v>1</v>
      </c>
    </row>
    <row r="422" s="1" customFormat="1" ht="18" customHeight="1" spans="1:6">
      <c r="A422" s="15"/>
      <c r="B422" s="18"/>
      <c r="C422" s="18"/>
      <c r="D422" s="18" t="s">
        <v>13</v>
      </c>
      <c r="E422" s="18">
        <f>ROUND(29874,1)</f>
        <v>29874</v>
      </c>
      <c r="F422" s="17" t="s">
        <v>1</v>
      </c>
    </row>
    <row r="423" s="1" customFormat="1" ht="18" customHeight="1" spans="1:6">
      <c r="A423" s="15"/>
      <c r="B423" s="18"/>
      <c r="C423" s="18"/>
      <c r="D423" s="18" t="s">
        <v>9</v>
      </c>
      <c r="E423" s="18">
        <f>ROUND(30426,1)</f>
        <v>30426</v>
      </c>
      <c r="F423" s="17" t="s">
        <v>1</v>
      </c>
    </row>
    <row r="424" s="1" customFormat="1" ht="18" customHeight="1" spans="1:6">
      <c r="A424" s="15"/>
      <c r="B424" s="18">
        <v>240</v>
      </c>
      <c r="C424" s="18" t="s">
        <v>252</v>
      </c>
      <c r="D424" s="18" t="s">
        <v>7</v>
      </c>
      <c r="E424" s="18">
        <f>ROUND(4560,1)</f>
        <v>4560</v>
      </c>
      <c r="F424" s="17" t="s">
        <v>1</v>
      </c>
    </row>
    <row r="425" s="1" customFormat="1" ht="18" customHeight="1" spans="1:6">
      <c r="A425" s="15"/>
      <c r="B425" s="18"/>
      <c r="C425" s="18"/>
      <c r="D425" s="18" t="s">
        <v>9</v>
      </c>
      <c r="E425" s="18">
        <f>ROUND(1860,1)</f>
        <v>1860</v>
      </c>
      <c r="F425" s="17" t="s">
        <v>1</v>
      </c>
    </row>
    <row r="426" s="1" customFormat="1" ht="18" customHeight="1" spans="1:6">
      <c r="A426" s="15"/>
      <c r="B426" s="18">
        <v>241</v>
      </c>
      <c r="C426" s="18" t="s">
        <v>253</v>
      </c>
      <c r="D426" s="18" t="s">
        <v>9</v>
      </c>
      <c r="E426" s="18">
        <f>ROUND(5490,1)</f>
        <v>5490</v>
      </c>
      <c r="F426" s="17" t="s">
        <v>1</v>
      </c>
    </row>
    <row r="427" s="1" customFormat="1" ht="16" customHeight="1" spans="1:6">
      <c r="A427" s="15"/>
      <c r="B427" s="18">
        <v>242</v>
      </c>
      <c r="C427" s="18" t="s">
        <v>254</v>
      </c>
      <c r="D427" s="18" t="s">
        <v>7</v>
      </c>
      <c r="E427" s="18">
        <f>ROUND(22600,1)</f>
        <v>22600</v>
      </c>
      <c r="F427" s="17" t="s">
        <v>1</v>
      </c>
    </row>
    <row r="428" s="1" customFormat="1" ht="15" customHeight="1" spans="1:6">
      <c r="A428" s="15"/>
      <c r="B428" s="18"/>
      <c r="C428" s="18"/>
      <c r="D428" s="18" t="s">
        <v>13</v>
      </c>
      <c r="E428" s="18">
        <f>ROUND(45767,1)</f>
        <v>45767</v>
      </c>
      <c r="F428" s="17" t="s">
        <v>1</v>
      </c>
    </row>
    <row r="429" s="1" customFormat="1" ht="15" customHeight="1" spans="1:6">
      <c r="A429" s="15"/>
      <c r="B429" s="18">
        <v>243</v>
      </c>
      <c r="C429" s="18" t="s">
        <v>255</v>
      </c>
      <c r="D429" s="18" t="s">
        <v>7</v>
      </c>
      <c r="E429" s="18">
        <f>ROUND(73762,1)</f>
        <v>73762</v>
      </c>
      <c r="F429" s="17" t="s">
        <v>1</v>
      </c>
    </row>
    <row r="430" s="1" customFormat="1" ht="15" customHeight="1" spans="1:6">
      <c r="A430" s="15"/>
      <c r="B430" s="18">
        <v>244</v>
      </c>
      <c r="C430" s="18" t="s">
        <v>256</v>
      </c>
      <c r="D430" s="18" t="s">
        <v>7</v>
      </c>
      <c r="E430" s="18">
        <f>ROUND(56500,1)</f>
        <v>56500</v>
      </c>
      <c r="F430" s="17" t="s">
        <v>1</v>
      </c>
    </row>
    <row r="431" s="1" customFormat="1" ht="15" customHeight="1" spans="1:6">
      <c r="A431" s="15"/>
      <c r="B431" s="18">
        <v>245</v>
      </c>
      <c r="C431" s="18" t="s">
        <v>257</v>
      </c>
      <c r="D431" s="18" t="s">
        <v>8</v>
      </c>
      <c r="E431" s="18">
        <f>ROUND(3728,1)</f>
        <v>3728</v>
      </c>
      <c r="F431" s="17" t="s">
        <v>1</v>
      </c>
    </row>
    <row r="432" s="1" customFormat="1" ht="15" customHeight="1" spans="1:6">
      <c r="A432" s="15"/>
      <c r="B432" s="18"/>
      <c r="C432" s="18"/>
      <c r="D432" s="18" t="s">
        <v>9</v>
      </c>
      <c r="E432" s="18">
        <f>ROUND(18048,1)</f>
        <v>18048</v>
      </c>
      <c r="F432" s="17" t="s">
        <v>1</v>
      </c>
    </row>
    <row r="433" s="1" customFormat="1" ht="16" customHeight="1" spans="1:6">
      <c r="A433" s="15"/>
      <c r="B433" s="18">
        <v>246</v>
      </c>
      <c r="C433" s="18" t="s">
        <v>258</v>
      </c>
      <c r="D433" s="18" t="s">
        <v>7</v>
      </c>
      <c r="E433" s="18">
        <f>ROUND(11300,1)</f>
        <v>11300</v>
      </c>
      <c r="F433" s="17" t="s">
        <v>1</v>
      </c>
    </row>
    <row r="434" s="1" customFormat="1" ht="11" customHeight="1" spans="1:6">
      <c r="A434" s="15"/>
      <c r="B434" s="18">
        <v>247</v>
      </c>
      <c r="C434" s="18" t="s">
        <v>259</v>
      </c>
      <c r="D434" s="18" t="s">
        <v>7</v>
      </c>
      <c r="E434" s="18">
        <f>ROUND(27120,1)</f>
        <v>27120</v>
      </c>
      <c r="F434" s="17" t="s">
        <v>1</v>
      </c>
    </row>
    <row r="435" s="1" customFormat="1" ht="12" customHeight="1" spans="1:6">
      <c r="A435" s="15"/>
      <c r="B435" s="18"/>
      <c r="C435" s="18"/>
      <c r="D435" s="18" t="s">
        <v>9</v>
      </c>
      <c r="E435" s="18">
        <f>ROUND(3660,1)</f>
        <v>3660</v>
      </c>
      <c r="F435" s="17" t="s">
        <v>1</v>
      </c>
    </row>
    <row r="436" s="1" customFormat="1" ht="17" customHeight="1" spans="1:6">
      <c r="A436" s="15"/>
      <c r="B436" s="18">
        <v>248</v>
      </c>
      <c r="C436" s="18" t="s">
        <v>260</v>
      </c>
      <c r="D436" s="18" t="s">
        <v>7</v>
      </c>
      <c r="E436" s="18">
        <f>ROUND(6780,1)</f>
        <v>6780</v>
      </c>
      <c r="F436" s="17" t="s">
        <v>1</v>
      </c>
    </row>
    <row r="437" s="1" customFormat="1" ht="15" customHeight="1" spans="1:6">
      <c r="A437" s="15"/>
      <c r="B437" s="18"/>
      <c r="C437" s="18"/>
      <c r="D437" s="18" t="s">
        <v>13</v>
      </c>
      <c r="E437" s="18">
        <f>ROUND(4392,1)</f>
        <v>4392</v>
      </c>
      <c r="F437" s="17" t="s">
        <v>1</v>
      </c>
    </row>
    <row r="438" s="1" customFormat="1" ht="16" customHeight="1" spans="1:6">
      <c r="A438" s="15"/>
      <c r="B438" s="18">
        <v>249</v>
      </c>
      <c r="C438" s="18" t="s">
        <v>261</v>
      </c>
      <c r="D438" s="18" t="s">
        <v>7</v>
      </c>
      <c r="E438" s="18">
        <f>ROUND(16950,1)</f>
        <v>16950</v>
      </c>
      <c r="F438" s="17" t="s">
        <v>1</v>
      </c>
    </row>
    <row r="439" s="1" customFormat="1" ht="17" customHeight="1" spans="1:6">
      <c r="A439" s="15"/>
      <c r="B439" s="18"/>
      <c r="C439" s="18"/>
      <c r="D439" s="18" t="s">
        <v>8</v>
      </c>
      <c r="E439" s="18">
        <f>ROUND(1830,1)</f>
        <v>1830</v>
      </c>
      <c r="F439" s="17" t="s">
        <v>1</v>
      </c>
    </row>
    <row r="440" s="1" customFormat="1" ht="17" customHeight="1" spans="1:6">
      <c r="A440" s="15"/>
      <c r="B440" s="18"/>
      <c r="C440" s="18"/>
      <c r="D440" s="18" t="s">
        <v>9</v>
      </c>
      <c r="E440" s="18">
        <f>ROUND(5124,1)</f>
        <v>5124</v>
      </c>
      <c r="F440" s="17" t="s">
        <v>1</v>
      </c>
    </row>
    <row r="441" s="1" customFormat="1" ht="16" customHeight="1" spans="1:6">
      <c r="A441" s="15"/>
      <c r="B441" s="18">
        <v>250</v>
      </c>
      <c r="C441" s="18" t="s">
        <v>262</v>
      </c>
      <c r="D441" s="18" t="s">
        <v>7</v>
      </c>
      <c r="E441" s="18">
        <f>ROUND(11300,1)</f>
        <v>11300</v>
      </c>
      <c r="F441" s="17" t="s">
        <v>1</v>
      </c>
    </row>
    <row r="442" s="1" customFormat="1" ht="15" customHeight="1" spans="1:6">
      <c r="A442" s="15"/>
      <c r="B442" s="18"/>
      <c r="C442" s="18"/>
      <c r="D442" s="18" t="s">
        <v>9</v>
      </c>
      <c r="E442" s="18">
        <f>ROUND(2928,1)</f>
        <v>2928</v>
      </c>
      <c r="F442" s="17" t="s">
        <v>1</v>
      </c>
    </row>
    <row r="443" s="1" customFormat="1" ht="12" customHeight="1" spans="1:6">
      <c r="A443" s="15"/>
      <c r="B443" s="18">
        <v>251</v>
      </c>
      <c r="C443" s="18" t="s">
        <v>263</v>
      </c>
      <c r="D443" s="18" t="s">
        <v>8</v>
      </c>
      <c r="E443" s="18">
        <f>ROUND(3660,1)</f>
        <v>3660</v>
      </c>
      <c r="F443" s="17" t="s">
        <v>1</v>
      </c>
    </row>
    <row r="444" s="1" customFormat="1" ht="16" customHeight="1" spans="1:6">
      <c r="A444" s="15"/>
      <c r="B444" s="18"/>
      <c r="C444" s="18"/>
      <c r="D444" s="18" t="s">
        <v>9</v>
      </c>
      <c r="E444" s="18">
        <f>ROUND(15767,1)</f>
        <v>15767</v>
      </c>
      <c r="F444" s="17" t="s">
        <v>1</v>
      </c>
    </row>
    <row r="445" s="1" customFormat="1" ht="16" customHeight="1" spans="1:6">
      <c r="A445" s="15"/>
      <c r="B445" s="18">
        <v>252</v>
      </c>
      <c r="C445" s="18" t="s">
        <v>264</v>
      </c>
      <c r="D445" s="18" t="s">
        <v>7</v>
      </c>
      <c r="E445" s="18">
        <f>ROUND(333731,1)</f>
        <v>333731</v>
      </c>
      <c r="F445" s="17" t="s">
        <v>1</v>
      </c>
    </row>
    <row r="446" s="1" customFormat="1" ht="15" customHeight="1" spans="1:6">
      <c r="A446" s="15"/>
      <c r="B446" s="18">
        <v>253</v>
      </c>
      <c r="C446" s="18" t="s">
        <v>265</v>
      </c>
      <c r="D446" s="18" t="s">
        <v>13</v>
      </c>
      <c r="E446" s="18">
        <f>ROUND(20189,1)</f>
        <v>20189</v>
      </c>
      <c r="F446" s="17" t="s">
        <v>1</v>
      </c>
    </row>
    <row r="447" s="1" customFormat="1" ht="15" customHeight="1" spans="1:6">
      <c r="A447" s="15"/>
      <c r="B447" s="18">
        <v>254</v>
      </c>
      <c r="C447" s="18" t="s">
        <v>266</v>
      </c>
      <c r="D447" s="18" t="s">
        <v>7</v>
      </c>
      <c r="E447" s="18">
        <f>ROUND(112586,1)</f>
        <v>112586</v>
      </c>
      <c r="F447" s="17" t="s">
        <v>1</v>
      </c>
    </row>
    <row r="448" s="1" customFormat="1" ht="12" customHeight="1" spans="1:6">
      <c r="A448" s="15"/>
      <c r="B448" s="18"/>
      <c r="C448" s="18"/>
      <c r="D448" s="18" t="s">
        <v>13</v>
      </c>
      <c r="E448" s="18">
        <f>ROUND(21960,1)</f>
        <v>21960</v>
      </c>
      <c r="F448" s="17" t="s">
        <v>1</v>
      </c>
    </row>
    <row r="449" s="1" customFormat="1" ht="16" customHeight="1" spans="1:6">
      <c r="A449" s="15"/>
      <c r="B449" s="18">
        <v>255</v>
      </c>
      <c r="C449" s="18" t="s">
        <v>267</v>
      </c>
      <c r="D449" s="18" t="s">
        <v>7</v>
      </c>
      <c r="E449" s="18">
        <f>ROUND(54964,1)</f>
        <v>54964</v>
      </c>
      <c r="F449" s="17" t="s">
        <v>1</v>
      </c>
    </row>
    <row r="450" s="1" customFormat="1" ht="15" customHeight="1" spans="1:6">
      <c r="A450" s="15"/>
      <c r="B450" s="18">
        <v>256</v>
      </c>
      <c r="C450" s="18" t="s">
        <v>268</v>
      </c>
      <c r="D450" s="18" t="s">
        <v>7</v>
      </c>
      <c r="E450" s="18">
        <f>ROUND(81032,1)</f>
        <v>81032</v>
      </c>
      <c r="F450" s="17" t="s">
        <v>1</v>
      </c>
    </row>
    <row r="451" s="1" customFormat="1" ht="15" customHeight="1" spans="1:6">
      <c r="A451" s="15"/>
      <c r="B451" s="18"/>
      <c r="C451" s="18"/>
      <c r="D451" s="18" t="s">
        <v>9</v>
      </c>
      <c r="E451" s="18">
        <f>ROUND(3050,1)</f>
        <v>3050</v>
      </c>
      <c r="F451" s="17" t="s">
        <v>1</v>
      </c>
    </row>
    <row r="452" s="1" customFormat="1" ht="15" customHeight="1" spans="1:6">
      <c r="A452" s="15"/>
      <c r="B452" s="18">
        <v>257</v>
      </c>
      <c r="C452" s="18" t="s">
        <v>269</v>
      </c>
      <c r="D452" s="18" t="s">
        <v>8</v>
      </c>
      <c r="E452" s="18">
        <f>ROUND(1830,1)</f>
        <v>1830</v>
      </c>
      <c r="F452" s="17" t="s">
        <v>1</v>
      </c>
    </row>
    <row r="453" s="1" customFormat="1" ht="15" customHeight="1" spans="1:6">
      <c r="A453" s="15"/>
      <c r="B453" s="18"/>
      <c r="C453" s="18"/>
      <c r="D453" s="18" t="s">
        <v>13</v>
      </c>
      <c r="E453" s="18">
        <f>ROUND(1464,1)</f>
        <v>1464</v>
      </c>
      <c r="F453" s="17" t="s">
        <v>1</v>
      </c>
    </row>
    <row r="454" s="1" customFormat="1" ht="17" customHeight="1" spans="1:6">
      <c r="A454" s="15"/>
      <c r="B454" s="18"/>
      <c r="C454" s="18"/>
      <c r="D454" s="18" t="s">
        <v>9</v>
      </c>
      <c r="E454" s="18">
        <f>ROUND(12282,1)</f>
        <v>12282</v>
      </c>
      <c r="F454" s="17" t="s">
        <v>1</v>
      </c>
    </row>
    <row r="455" s="1" customFormat="1" ht="17" customHeight="1" spans="1:6">
      <c r="A455" s="15"/>
      <c r="B455" s="18">
        <v>258</v>
      </c>
      <c r="C455" s="18" t="s">
        <v>270</v>
      </c>
      <c r="D455" s="18" t="s">
        <v>7</v>
      </c>
      <c r="E455" s="18">
        <f>ROUND(120162,1)</f>
        <v>120162</v>
      </c>
      <c r="F455" s="17" t="s">
        <v>1</v>
      </c>
    </row>
    <row r="456" s="1" customFormat="1" ht="17" customHeight="1" spans="1:6">
      <c r="A456" s="15"/>
      <c r="B456" s="18"/>
      <c r="C456" s="18"/>
      <c r="D456" s="18" t="s">
        <v>8</v>
      </c>
      <c r="E456" s="18">
        <f>ROUND(17568,1)</f>
        <v>17568</v>
      </c>
      <c r="F456" s="17" t="s">
        <v>1</v>
      </c>
    </row>
    <row r="457" s="1" customFormat="1" ht="17" customHeight="1" spans="1:6">
      <c r="A457" s="15"/>
      <c r="B457" s="18"/>
      <c r="C457" s="18"/>
      <c r="D457" s="18" t="s">
        <v>9</v>
      </c>
      <c r="E457" s="18">
        <f>ROUND(7686,1)</f>
        <v>7686</v>
      </c>
      <c r="F457" s="17" t="s">
        <v>1</v>
      </c>
    </row>
    <row r="458" s="1" customFormat="1" ht="17" customHeight="1" spans="1:6">
      <c r="A458" s="15"/>
      <c r="B458" s="18">
        <v>259</v>
      </c>
      <c r="C458" s="18" t="s">
        <v>271</v>
      </c>
      <c r="D458" s="18" t="s">
        <v>8</v>
      </c>
      <c r="E458" s="18">
        <f>ROUND(732,1)</f>
        <v>732</v>
      </c>
      <c r="F458" s="17" t="s">
        <v>1</v>
      </c>
    </row>
    <row r="459" s="1" customFormat="1" ht="17" customHeight="1" spans="1:6">
      <c r="A459" s="15"/>
      <c r="B459" s="18"/>
      <c r="C459" s="18"/>
      <c r="D459" s="18" t="s">
        <v>13</v>
      </c>
      <c r="E459" s="18">
        <f>ROUND(5124,1)</f>
        <v>5124</v>
      </c>
      <c r="F459" s="17" t="s">
        <v>1</v>
      </c>
    </row>
    <row r="460" s="1" customFormat="1" ht="17" customHeight="1" spans="1:6">
      <c r="A460" s="15"/>
      <c r="B460" s="18"/>
      <c r="C460" s="18"/>
      <c r="D460" s="18" t="s">
        <v>9</v>
      </c>
      <c r="E460" s="18">
        <f>ROUND(732,1)</f>
        <v>732</v>
      </c>
      <c r="F460" s="17" t="s">
        <v>1</v>
      </c>
    </row>
    <row r="461" s="1" customFormat="1" ht="15" customHeight="1" spans="1:6">
      <c r="A461" s="15"/>
      <c r="B461" s="18">
        <v>260</v>
      </c>
      <c r="C461" s="18" t="s">
        <v>272</v>
      </c>
      <c r="D461" s="18" t="s">
        <v>8</v>
      </c>
      <c r="E461" s="18">
        <f>ROUND(5490,1)</f>
        <v>5490</v>
      </c>
      <c r="F461" s="17" t="s">
        <v>1</v>
      </c>
    </row>
    <row r="462" s="1" customFormat="1" ht="12" customHeight="1" spans="1:6">
      <c r="A462" s="15"/>
      <c r="B462" s="18"/>
      <c r="C462" s="18"/>
      <c r="D462" s="18" t="s">
        <v>13</v>
      </c>
      <c r="E462" s="18">
        <f>ROUND(18640,1)</f>
        <v>18640</v>
      </c>
      <c r="F462" s="17" t="s">
        <v>1</v>
      </c>
    </row>
    <row r="463" s="1" customFormat="1" ht="12" customHeight="1" spans="1:6">
      <c r="A463" s="15"/>
      <c r="B463" s="18"/>
      <c r="C463" s="18"/>
      <c r="D463" s="18" t="s">
        <v>9</v>
      </c>
      <c r="E463" s="18">
        <f>ROUND(5490,1)</f>
        <v>5490</v>
      </c>
      <c r="F463" s="17" t="s">
        <v>1</v>
      </c>
    </row>
    <row r="464" s="1" customFormat="1" ht="16" customHeight="1" spans="1:6">
      <c r="A464" s="15"/>
      <c r="B464" s="18">
        <v>261</v>
      </c>
      <c r="C464" s="18" t="s">
        <v>273</v>
      </c>
      <c r="D464" s="18" t="s">
        <v>7</v>
      </c>
      <c r="E464" s="18">
        <f>ROUND(106072,1)</f>
        <v>106072</v>
      </c>
      <c r="F464" s="17" t="s">
        <v>1</v>
      </c>
    </row>
    <row r="465" s="1" customFormat="1" ht="12" customHeight="1" spans="1:6">
      <c r="A465" s="15"/>
      <c r="B465" s="18"/>
      <c r="C465" s="18"/>
      <c r="D465" s="18" t="s">
        <v>13</v>
      </c>
      <c r="E465" s="18">
        <f>ROUND(32712,1)</f>
        <v>32712</v>
      </c>
      <c r="F465" s="17" t="s">
        <v>1</v>
      </c>
    </row>
    <row r="466" s="1" customFormat="1" ht="16" customHeight="1" spans="1:6">
      <c r="A466" s="15"/>
      <c r="B466" s="18">
        <v>262</v>
      </c>
      <c r="C466" s="18" t="s">
        <v>274</v>
      </c>
      <c r="D466" s="18" t="s">
        <v>7</v>
      </c>
      <c r="E466" s="18">
        <f>ROUND(164539,1)</f>
        <v>164539</v>
      </c>
      <c r="F466" s="17" t="s">
        <v>1</v>
      </c>
    </row>
    <row r="467" s="1" customFormat="1" ht="11" customHeight="1" spans="1:6">
      <c r="A467" s="15"/>
      <c r="B467" s="18"/>
      <c r="C467" s="18"/>
      <c r="D467" s="18" t="s">
        <v>8</v>
      </c>
      <c r="E467" s="18">
        <f>ROUND(2981,1)</f>
        <v>2981</v>
      </c>
      <c r="F467" s="17" t="s">
        <v>1</v>
      </c>
    </row>
    <row r="468" s="1" customFormat="1" ht="11" customHeight="1" spans="1:6">
      <c r="A468" s="15"/>
      <c r="B468" s="18"/>
      <c r="C468" s="18"/>
      <c r="D468" s="18" t="s">
        <v>13</v>
      </c>
      <c r="E468" s="18">
        <f>ROUND(22448,1)</f>
        <v>22448</v>
      </c>
      <c r="F468" s="17" t="s">
        <v>1</v>
      </c>
    </row>
    <row r="469" s="1" customFormat="1" ht="15" customHeight="1" spans="1:6">
      <c r="A469" s="15"/>
      <c r="B469" s="18"/>
      <c r="C469" s="18"/>
      <c r="D469" s="18" t="s">
        <v>9</v>
      </c>
      <c r="E469" s="18">
        <f>ROUND(12883,1)</f>
        <v>12883</v>
      </c>
      <c r="F469" s="17" t="s">
        <v>1</v>
      </c>
    </row>
    <row r="470" s="1" customFormat="1" ht="18" customHeight="1" spans="1:6">
      <c r="A470" s="15"/>
      <c r="B470" s="18">
        <v>263</v>
      </c>
      <c r="C470" s="18" t="s">
        <v>275</v>
      </c>
      <c r="D470" s="18" t="s">
        <v>7</v>
      </c>
      <c r="E470" s="18">
        <f>ROUND(9088,1)</f>
        <v>9088</v>
      </c>
      <c r="F470" s="17" t="s">
        <v>1</v>
      </c>
    </row>
    <row r="471" s="1" customFormat="1" ht="16" customHeight="1" spans="1:6">
      <c r="A471" s="15"/>
      <c r="B471" s="18">
        <v>264</v>
      </c>
      <c r="C471" s="18" t="s">
        <v>276</v>
      </c>
      <c r="D471" s="18" t="s">
        <v>7</v>
      </c>
      <c r="E471" s="18">
        <f>ROUND(7910,1)</f>
        <v>7910</v>
      </c>
      <c r="F471" s="17" t="s">
        <v>1</v>
      </c>
    </row>
    <row r="472" s="1" customFormat="1" ht="15" customHeight="1" spans="1:6">
      <c r="A472" s="15"/>
      <c r="B472" s="18">
        <v>265</v>
      </c>
      <c r="C472" s="18" t="s">
        <v>277</v>
      </c>
      <c r="D472" s="18" t="s">
        <v>7</v>
      </c>
      <c r="E472" s="18">
        <f>ROUND(59896,1)</f>
        <v>59896</v>
      </c>
      <c r="F472" s="17" t="s">
        <v>1</v>
      </c>
    </row>
    <row r="473" s="1" customFormat="1" ht="15" customHeight="1" spans="1:6">
      <c r="A473" s="15"/>
      <c r="B473" s="18"/>
      <c r="C473" s="18"/>
      <c r="D473" s="18" t="s">
        <v>8</v>
      </c>
      <c r="E473" s="18">
        <f>ROUND(1830,1)</f>
        <v>1830</v>
      </c>
      <c r="F473" s="17" t="s">
        <v>1</v>
      </c>
    </row>
    <row r="474" s="1" customFormat="1" ht="15" customHeight="1" spans="1:6">
      <c r="A474" s="15"/>
      <c r="B474" s="18"/>
      <c r="C474" s="18"/>
      <c r="D474" s="18" t="s">
        <v>13</v>
      </c>
      <c r="E474" s="18">
        <f>ROUND(55728,1)</f>
        <v>55728</v>
      </c>
      <c r="F474" s="17" t="s">
        <v>1</v>
      </c>
    </row>
    <row r="475" s="1" customFormat="1" ht="15" customHeight="1" spans="1:6">
      <c r="A475" s="15"/>
      <c r="B475" s="18">
        <v>266</v>
      </c>
      <c r="C475" s="18" t="s">
        <v>278</v>
      </c>
      <c r="D475" s="18" t="s">
        <v>7</v>
      </c>
      <c r="E475" s="18">
        <f>ROUND(6072,1)</f>
        <v>6072</v>
      </c>
      <c r="F475" s="17" t="s">
        <v>1</v>
      </c>
    </row>
    <row r="476" s="1" customFormat="1" ht="15" customHeight="1" spans="1:6">
      <c r="A476" s="15"/>
      <c r="B476" s="18"/>
      <c r="C476" s="18"/>
      <c r="D476" s="18" t="s">
        <v>9</v>
      </c>
      <c r="E476" s="18">
        <f>ROUND(732,1)</f>
        <v>732</v>
      </c>
      <c r="F476" s="17" t="s">
        <v>1</v>
      </c>
    </row>
    <row r="477" s="1" customFormat="1" ht="16" customHeight="1" spans="1:6">
      <c r="A477" s="15"/>
      <c r="B477" s="18">
        <v>267</v>
      </c>
      <c r="C477" s="18" t="s">
        <v>279</v>
      </c>
      <c r="D477" s="18" t="s">
        <v>7</v>
      </c>
      <c r="E477" s="18">
        <f>ROUND(20436,1)</f>
        <v>20436</v>
      </c>
      <c r="F477" s="17" t="s">
        <v>1</v>
      </c>
    </row>
    <row r="478" s="1" customFormat="1" ht="17" customHeight="1" spans="1:6">
      <c r="A478" s="15"/>
      <c r="B478" s="18">
        <v>268</v>
      </c>
      <c r="C478" s="18" t="s">
        <v>280</v>
      </c>
      <c r="D478" s="18" t="s">
        <v>9</v>
      </c>
      <c r="E478" s="18">
        <f>ROUND(2031,1)</f>
        <v>2031</v>
      </c>
      <c r="F478" s="17" t="s">
        <v>1</v>
      </c>
    </row>
    <row r="479" s="1" customFormat="1" ht="15" customHeight="1" spans="1:6">
      <c r="A479" s="15"/>
      <c r="B479" s="18">
        <v>269</v>
      </c>
      <c r="C479" s="18" t="s">
        <v>281</v>
      </c>
      <c r="D479" s="18" t="s">
        <v>7</v>
      </c>
      <c r="E479" s="18">
        <f>ROUND(20703,1)</f>
        <v>20703</v>
      </c>
      <c r="F479" s="17" t="s">
        <v>1</v>
      </c>
    </row>
    <row r="480" s="1" customFormat="1" ht="16" customHeight="1" spans="1:6">
      <c r="A480" s="15"/>
      <c r="B480" s="18">
        <v>270</v>
      </c>
      <c r="C480" s="18" t="s">
        <v>282</v>
      </c>
      <c r="D480" s="18" t="s">
        <v>7</v>
      </c>
      <c r="E480" s="18">
        <f>ROUND(5650,1)</f>
        <v>5650</v>
      </c>
      <c r="F480" s="17" t="s">
        <v>1</v>
      </c>
    </row>
    <row r="481" s="1" customFormat="1" ht="16" customHeight="1" spans="1:6">
      <c r="A481" s="15"/>
      <c r="B481" s="18"/>
      <c r="C481" s="18"/>
      <c r="D481" s="18" t="s">
        <v>8</v>
      </c>
      <c r="E481" s="18">
        <f>ROUND(3098,1)</f>
        <v>3098</v>
      </c>
      <c r="F481" s="17" t="s">
        <v>1</v>
      </c>
    </row>
    <row r="482" s="1" customFormat="1" ht="16" customHeight="1" spans="1:6">
      <c r="A482" s="15"/>
      <c r="B482" s="18"/>
      <c r="C482" s="18"/>
      <c r="D482" s="18" t="s">
        <v>9</v>
      </c>
      <c r="E482" s="18">
        <f>ROUND(2000,1)</f>
        <v>2000</v>
      </c>
      <c r="F482" s="17" t="s">
        <v>1</v>
      </c>
    </row>
    <row r="483" s="1" customFormat="1" ht="16" customHeight="1" spans="1:6">
      <c r="A483" s="15"/>
      <c r="B483" s="18">
        <v>271</v>
      </c>
      <c r="C483" s="18" t="s">
        <v>283</v>
      </c>
      <c r="D483" s="18" t="s">
        <v>7</v>
      </c>
      <c r="E483" s="18">
        <f>ROUND(21470,1)</f>
        <v>21470</v>
      </c>
      <c r="F483" s="17" t="s">
        <v>1</v>
      </c>
    </row>
    <row r="484" s="1" customFormat="1" ht="16" customHeight="1" spans="1:6">
      <c r="A484" s="15"/>
      <c r="B484" s="18"/>
      <c r="C484" s="18"/>
      <c r="D484" s="18" t="s">
        <v>9</v>
      </c>
      <c r="E484" s="18">
        <f>ROUND(5490,1)</f>
        <v>5490</v>
      </c>
      <c r="F484" s="17" t="s">
        <v>1</v>
      </c>
    </row>
    <row r="485" s="1" customFormat="1" ht="16" customHeight="1" spans="1:6">
      <c r="A485" s="15"/>
      <c r="B485" s="18">
        <v>272</v>
      </c>
      <c r="C485" s="18" t="s">
        <v>284</v>
      </c>
      <c r="D485" s="18" t="s">
        <v>7</v>
      </c>
      <c r="E485" s="18">
        <f>ROUND(49267,1)</f>
        <v>49267</v>
      </c>
      <c r="F485" s="17" t="s">
        <v>1</v>
      </c>
    </row>
    <row r="486" s="1" customFormat="1" ht="16" customHeight="1" spans="1:6">
      <c r="A486" s="15"/>
      <c r="B486" s="18"/>
      <c r="C486" s="18"/>
      <c r="D486" s="18" t="s">
        <v>8</v>
      </c>
      <c r="E486" s="18">
        <f>ROUND(8295,1)</f>
        <v>8295</v>
      </c>
      <c r="F486" s="17" t="s">
        <v>1</v>
      </c>
    </row>
    <row r="487" s="1" customFormat="1" ht="16" customHeight="1" spans="1:6">
      <c r="A487" s="15"/>
      <c r="B487" s="18"/>
      <c r="C487" s="18"/>
      <c r="D487" s="18" t="s">
        <v>13</v>
      </c>
      <c r="E487" s="18">
        <f>ROUND(232762,1)</f>
        <v>232762</v>
      </c>
      <c r="F487" s="17" t="s">
        <v>1</v>
      </c>
    </row>
    <row r="488" s="1" customFormat="1" ht="16" customHeight="1" spans="1:6">
      <c r="A488" s="15"/>
      <c r="B488" s="18"/>
      <c r="C488" s="18"/>
      <c r="D488" s="18" t="s">
        <v>9</v>
      </c>
      <c r="E488" s="18">
        <f>ROUND(5348,1)</f>
        <v>5348</v>
      </c>
      <c r="F488" s="17" t="s">
        <v>1</v>
      </c>
    </row>
    <row r="489" s="1" customFormat="1" ht="15" customHeight="1" spans="1:6">
      <c r="A489" s="15"/>
      <c r="B489" s="18">
        <v>273</v>
      </c>
      <c r="C489" s="18" t="s">
        <v>285</v>
      </c>
      <c r="D489" s="18" t="s">
        <v>7</v>
      </c>
      <c r="E489" s="18">
        <f>ROUND(8165,1)</f>
        <v>8165</v>
      </c>
      <c r="F489" s="17" t="s">
        <v>1</v>
      </c>
    </row>
    <row r="490" s="1" customFormat="1" ht="15" customHeight="1" spans="1:6">
      <c r="A490" s="15"/>
      <c r="B490" s="18"/>
      <c r="C490" s="18"/>
      <c r="D490" s="18" t="s">
        <v>9</v>
      </c>
      <c r="E490" s="18">
        <f>ROUND(6100,1)</f>
        <v>6100</v>
      </c>
      <c r="F490" s="17" t="s">
        <v>1</v>
      </c>
    </row>
    <row r="491" s="1" customFormat="1" ht="15" customHeight="1" spans="1:6">
      <c r="A491" s="15"/>
      <c r="B491" s="18">
        <v>274</v>
      </c>
      <c r="C491" s="18" t="s">
        <v>286</v>
      </c>
      <c r="D491" s="18" t="s">
        <v>7</v>
      </c>
      <c r="E491" s="18">
        <f>ROUND(94102,1)</f>
        <v>94102</v>
      </c>
      <c r="F491" s="17" t="s">
        <v>1</v>
      </c>
    </row>
    <row r="492" s="1" customFormat="1" ht="12" customHeight="1" spans="1:6">
      <c r="A492" s="15"/>
      <c r="B492" s="18"/>
      <c r="C492" s="18"/>
      <c r="D492" s="18" t="s">
        <v>8</v>
      </c>
      <c r="E492" s="18">
        <f>ROUND(48332,1)</f>
        <v>48332</v>
      </c>
      <c r="F492" s="17" t="s">
        <v>1</v>
      </c>
    </row>
    <row r="493" s="1" customFormat="1" ht="16" customHeight="1" spans="1:6">
      <c r="A493" s="15"/>
      <c r="B493" s="18"/>
      <c r="C493" s="18"/>
      <c r="D493" s="18" t="s">
        <v>9</v>
      </c>
      <c r="E493" s="18">
        <f>ROUND(107183,1)</f>
        <v>107183</v>
      </c>
      <c r="F493" s="17" t="s">
        <v>1</v>
      </c>
    </row>
    <row r="494" s="1" customFormat="1" ht="15" customHeight="1" spans="1:6">
      <c r="A494" s="15"/>
      <c r="B494" s="18">
        <v>275</v>
      </c>
      <c r="C494" s="18" t="s">
        <v>287</v>
      </c>
      <c r="D494" s="18" t="s">
        <v>7</v>
      </c>
      <c r="E494" s="18">
        <f>ROUND(2260,1)</f>
        <v>2260</v>
      </c>
      <c r="F494" s="17" t="s">
        <v>1</v>
      </c>
    </row>
    <row r="495" s="1" customFormat="1" ht="11" customHeight="1" spans="1:6">
      <c r="A495" s="15"/>
      <c r="B495" s="18"/>
      <c r="C495" s="18"/>
      <c r="D495" s="18" t="s">
        <v>8</v>
      </c>
      <c r="E495" s="18">
        <f>ROUND(732,1)</f>
        <v>732</v>
      </c>
      <c r="F495" s="17" t="s">
        <v>1</v>
      </c>
    </row>
    <row r="496" s="1" customFormat="1" ht="13" customHeight="1" spans="1:6">
      <c r="A496" s="15"/>
      <c r="B496" s="18"/>
      <c r="C496" s="18"/>
      <c r="D496" s="18" t="s">
        <v>13</v>
      </c>
      <c r="E496" s="18">
        <f>ROUND(38500,1)</f>
        <v>38500</v>
      </c>
      <c r="F496" s="17" t="s">
        <v>1</v>
      </c>
    </row>
    <row r="497" s="1" customFormat="1" ht="10" customHeight="1" spans="1:6">
      <c r="A497" s="15"/>
      <c r="B497" s="18">
        <v>276</v>
      </c>
      <c r="C497" s="18" t="s">
        <v>288</v>
      </c>
      <c r="D497" s="18" t="s">
        <v>7</v>
      </c>
      <c r="E497" s="18">
        <f>ROUND(38840,1)</f>
        <v>38840</v>
      </c>
      <c r="F497" s="17" t="s">
        <v>1</v>
      </c>
    </row>
    <row r="498" s="1" customFormat="1" ht="12" customHeight="1" spans="1:6">
      <c r="A498" s="15"/>
      <c r="B498" s="18"/>
      <c r="C498" s="18"/>
      <c r="D498" s="18" t="s">
        <v>8</v>
      </c>
      <c r="E498" s="18">
        <f>ROUND(3830,1)</f>
        <v>3830</v>
      </c>
      <c r="F498" s="17" t="s">
        <v>1</v>
      </c>
    </row>
    <row r="499" s="1" customFormat="1" ht="17" customHeight="1" spans="1:6">
      <c r="A499" s="15"/>
      <c r="B499" s="18"/>
      <c r="C499" s="18"/>
      <c r="D499" s="18" t="s">
        <v>9</v>
      </c>
      <c r="E499" s="18">
        <f>ROUND(106770,1)</f>
        <v>106770</v>
      </c>
      <c r="F499" s="17" t="s">
        <v>1</v>
      </c>
    </row>
    <row r="500" s="1" customFormat="1" ht="20" customHeight="1" spans="1:6">
      <c r="A500" s="15"/>
      <c r="B500" s="18">
        <v>277</v>
      </c>
      <c r="C500" s="18" t="s">
        <v>289</v>
      </c>
      <c r="D500" s="18" t="s">
        <v>9</v>
      </c>
      <c r="E500" s="18">
        <f>ROUND(5490,1)</f>
        <v>5490</v>
      </c>
      <c r="F500" s="17" t="s">
        <v>1</v>
      </c>
    </row>
    <row r="501" s="1" customFormat="1" ht="16" customHeight="1" spans="1:6">
      <c r="A501" s="15"/>
      <c r="B501" s="18">
        <v>278</v>
      </c>
      <c r="C501" s="18" t="s">
        <v>290</v>
      </c>
      <c r="D501" s="18" t="s">
        <v>7</v>
      </c>
      <c r="E501" s="18">
        <f>ROUND(5650,1)</f>
        <v>5650</v>
      </c>
      <c r="F501" s="17" t="s">
        <v>1</v>
      </c>
    </row>
    <row r="502" s="1" customFormat="1" ht="16" customHeight="1" spans="1:6">
      <c r="A502" s="15"/>
      <c r="B502" s="18"/>
      <c r="C502" s="18"/>
      <c r="D502" s="18" t="s">
        <v>9</v>
      </c>
      <c r="E502" s="18">
        <f>ROUND(3660,1)</f>
        <v>3660</v>
      </c>
      <c r="F502" s="17" t="s">
        <v>1</v>
      </c>
    </row>
    <row r="503" s="1" customFormat="1" ht="15" customHeight="1" spans="1:6">
      <c r="A503" s="15"/>
      <c r="B503" s="18">
        <v>279</v>
      </c>
      <c r="C503" s="18" t="s">
        <v>291</v>
      </c>
      <c r="D503" s="18" t="s">
        <v>7</v>
      </c>
      <c r="E503" s="18">
        <f>ROUND(38420,1)</f>
        <v>38420</v>
      </c>
      <c r="F503" s="17" t="s">
        <v>1</v>
      </c>
    </row>
    <row r="504" s="1" customFormat="1" ht="14" customHeight="1" spans="1:6">
      <c r="A504" s="15"/>
      <c r="B504" s="18"/>
      <c r="C504" s="18"/>
      <c r="D504" s="18" t="s">
        <v>8</v>
      </c>
      <c r="E504" s="18">
        <f>ROUND(7374,1)</f>
        <v>7374</v>
      </c>
      <c r="F504" s="17" t="s">
        <v>1</v>
      </c>
    </row>
    <row r="505" s="1" customFormat="1" ht="14" customHeight="1" spans="1:6">
      <c r="A505" s="15"/>
      <c r="B505" s="18"/>
      <c r="C505" s="18"/>
      <c r="D505" s="18" t="s">
        <v>13</v>
      </c>
      <c r="E505" s="18">
        <f>ROUND(160856,1)</f>
        <v>160856</v>
      </c>
      <c r="F505" s="17" t="s">
        <v>1</v>
      </c>
    </row>
    <row r="506" s="1" customFormat="1" ht="16" customHeight="1" spans="1:6">
      <c r="A506" s="15"/>
      <c r="B506" s="18">
        <v>280</v>
      </c>
      <c r="C506" s="18" t="s">
        <v>292</v>
      </c>
      <c r="D506" s="18" t="s">
        <v>13</v>
      </c>
      <c r="E506" s="18">
        <f>ROUND(30744,1)</f>
        <v>30744</v>
      </c>
      <c r="F506" s="17" t="s">
        <v>1</v>
      </c>
    </row>
    <row r="507" s="1" customFormat="1" ht="16" customHeight="1" spans="1:6">
      <c r="A507" s="15"/>
      <c r="B507" s="18"/>
      <c r="C507" s="18"/>
      <c r="D507" s="18" t="s">
        <v>9</v>
      </c>
      <c r="E507" s="18">
        <f>ROUND(1830,1)</f>
        <v>1830</v>
      </c>
      <c r="F507" s="17" t="s">
        <v>1</v>
      </c>
    </row>
    <row r="508" s="1" customFormat="1" ht="16" customHeight="1" spans="1:6">
      <c r="A508" s="15"/>
      <c r="B508" s="18">
        <v>281</v>
      </c>
      <c r="C508" s="18" t="s">
        <v>293</v>
      </c>
      <c r="D508" s="18" t="s">
        <v>8</v>
      </c>
      <c r="E508" s="18">
        <f>ROUND(5888,1)</f>
        <v>5888</v>
      </c>
      <c r="F508" s="17" t="s">
        <v>1</v>
      </c>
    </row>
    <row r="509" s="1" customFormat="1" ht="16" customHeight="1" spans="1:6">
      <c r="A509" s="15"/>
      <c r="B509" s="18">
        <v>282</v>
      </c>
      <c r="C509" s="18" t="s">
        <v>294</v>
      </c>
      <c r="D509" s="18" t="s">
        <v>7</v>
      </c>
      <c r="E509" s="18">
        <f>ROUND(46540,1)</f>
        <v>46540</v>
      </c>
      <c r="F509" s="17" t="s">
        <v>1</v>
      </c>
    </row>
    <row r="510" s="1" customFormat="1" ht="16" customHeight="1" spans="1:6">
      <c r="A510" s="15"/>
      <c r="B510" s="18"/>
      <c r="C510" s="18"/>
      <c r="D510" s="18" t="s">
        <v>13</v>
      </c>
      <c r="E510" s="18">
        <f>ROUND(169248,1)</f>
        <v>169248</v>
      </c>
      <c r="F510" s="17" t="s">
        <v>1</v>
      </c>
    </row>
    <row r="511" s="1" customFormat="1" ht="16" customHeight="1" spans="1:6">
      <c r="A511" s="15"/>
      <c r="B511" s="18">
        <v>283</v>
      </c>
      <c r="C511" s="18" t="s">
        <v>295</v>
      </c>
      <c r="D511" s="18" t="s">
        <v>9</v>
      </c>
      <c r="E511" s="18">
        <f>ROUND(5124,1)</f>
        <v>5124</v>
      </c>
      <c r="F511" s="17" t="s">
        <v>1</v>
      </c>
    </row>
    <row r="512" s="1" customFormat="1" ht="16" customHeight="1" spans="1:6">
      <c r="A512" s="15"/>
      <c r="B512" s="18">
        <v>284</v>
      </c>
      <c r="C512" s="18" t="s">
        <v>296</v>
      </c>
      <c r="D512" s="18" t="s">
        <v>13</v>
      </c>
      <c r="E512" s="18">
        <f>ROUND(4400,1)</f>
        <v>4400</v>
      </c>
      <c r="F512" s="17" t="s">
        <v>1</v>
      </c>
    </row>
    <row r="513" s="1" customFormat="1" ht="16" customHeight="1" spans="1:6">
      <c r="A513" s="15"/>
      <c r="B513" s="18">
        <v>285</v>
      </c>
      <c r="C513" s="18" t="s">
        <v>297</v>
      </c>
      <c r="D513" s="18" t="s">
        <v>7</v>
      </c>
      <c r="E513" s="18">
        <f>ROUND(5650,1)</f>
        <v>5650</v>
      </c>
      <c r="F513" s="17" t="s">
        <v>1</v>
      </c>
    </row>
    <row r="514" s="1" customFormat="1" ht="16" customHeight="1" spans="1:6">
      <c r="A514" s="15"/>
      <c r="B514" s="18">
        <v>286</v>
      </c>
      <c r="C514" s="18" t="s">
        <v>298</v>
      </c>
      <c r="D514" s="18" t="s">
        <v>13</v>
      </c>
      <c r="E514" s="18">
        <f>ROUND(189212,1)</f>
        <v>189212</v>
      </c>
      <c r="F514" s="17" t="s">
        <v>1</v>
      </c>
    </row>
    <row r="515" s="1" customFormat="1" ht="16" customHeight="1" spans="1:6">
      <c r="A515" s="15"/>
      <c r="B515" s="18">
        <v>287</v>
      </c>
      <c r="C515" s="18" t="s">
        <v>299</v>
      </c>
      <c r="D515" s="18" t="s">
        <v>13</v>
      </c>
      <c r="E515" s="18">
        <f>ROUND(6588,1)</f>
        <v>6588</v>
      </c>
      <c r="F515" s="17" t="s">
        <v>1</v>
      </c>
    </row>
    <row r="516" s="1" customFormat="1" ht="15" customHeight="1" spans="1:6">
      <c r="A516" s="15"/>
      <c r="B516" s="18">
        <v>288</v>
      </c>
      <c r="C516" s="18" t="s">
        <v>300</v>
      </c>
      <c r="D516" s="18" t="s">
        <v>8</v>
      </c>
      <c r="E516" s="18">
        <f>ROUND(2088,1)</f>
        <v>2088</v>
      </c>
      <c r="F516" s="17" t="s">
        <v>1</v>
      </c>
    </row>
    <row r="517" s="1" customFormat="1" ht="15" customHeight="1" spans="1:6">
      <c r="A517" s="15"/>
      <c r="B517" s="18"/>
      <c r="C517" s="18"/>
      <c r="D517" s="18" t="s">
        <v>9</v>
      </c>
      <c r="E517" s="18">
        <f>ROUND(6036,1)</f>
        <v>6036</v>
      </c>
      <c r="F517" s="17" t="s">
        <v>1</v>
      </c>
    </row>
    <row r="518" s="1" customFormat="1" ht="15" customHeight="1" spans="1:6">
      <c r="A518" s="15"/>
      <c r="B518" s="18">
        <v>289</v>
      </c>
      <c r="C518" s="18" t="s">
        <v>301</v>
      </c>
      <c r="D518" s="18" t="s">
        <v>7</v>
      </c>
      <c r="E518" s="18">
        <f>ROUND(30510,1)</f>
        <v>30510</v>
      </c>
      <c r="F518" s="17" t="s">
        <v>1</v>
      </c>
    </row>
    <row r="519" s="1" customFormat="1" ht="15" customHeight="1" spans="1:6">
      <c r="A519" s="15"/>
      <c r="B519" s="18"/>
      <c r="C519" s="18"/>
      <c r="D519" s="18" t="s">
        <v>8</v>
      </c>
      <c r="E519" s="18">
        <f>ROUND(3660,1)</f>
        <v>3660</v>
      </c>
      <c r="F519" s="17" t="s">
        <v>1</v>
      </c>
    </row>
    <row r="520" s="1" customFormat="1" ht="15" customHeight="1" spans="1:6">
      <c r="A520" s="15"/>
      <c r="B520" s="18"/>
      <c r="C520" s="18"/>
      <c r="D520" s="18" t="s">
        <v>9</v>
      </c>
      <c r="E520" s="18">
        <f>ROUND(6954,1)</f>
        <v>6954</v>
      </c>
      <c r="F520" s="17" t="s">
        <v>1</v>
      </c>
    </row>
    <row r="521" s="1" customFormat="1" ht="15" customHeight="1" spans="1:6">
      <c r="A521" s="15"/>
      <c r="B521" s="18">
        <v>290</v>
      </c>
      <c r="C521" s="18" t="s">
        <v>302</v>
      </c>
      <c r="D521" s="18" t="s">
        <v>7</v>
      </c>
      <c r="E521" s="18">
        <f>ROUND(5650,1)</f>
        <v>5650</v>
      </c>
      <c r="F521" s="17" t="s">
        <v>1</v>
      </c>
    </row>
    <row r="522" s="1" customFormat="1" ht="15" customHeight="1" spans="1:6">
      <c r="A522" s="15"/>
      <c r="B522" s="18"/>
      <c r="C522" s="18"/>
      <c r="D522" s="18" t="s">
        <v>8</v>
      </c>
      <c r="E522" s="18">
        <f>ROUND(2928,1)</f>
        <v>2928</v>
      </c>
      <c r="F522" s="17" t="s">
        <v>1</v>
      </c>
    </row>
    <row r="523" s="1" customFormat="1" ht="15" customHeight="1" spans="1:6">
      <c r="A523" s="15"/>
      <c r="B523" s="18"/>
      <c r="C523" s="18"/>
      <c r="D523" s="18" t="s">
        <v>9</v>
      </c>
      <c r="E523" s="18">
        <f>ROUND(10980,1)</f>
        <v>10980</v>
      </c>
      <c r="F523" s="17" t="s">
        <v>1</v>
      </c>
    </row>
    <row r="524" s="1" customFormat="1" ht="15" customHeight="1" spans="1:6">
      <c r="A524" s="15"/>
      <c r="B524" s="18">
        <v>291</v>
      </c>
      <c r="C524" s="18" t="s">
        <v>303</v>
      </c>
      <c r="D524" s="18" t="s">
        <v>7</v>
      </c>
      <c r="E524" s="18">
        <f>ROUND(2260,1)</f>
        <v>2260</v>
      </c>
      <c r="F524" s="17" t="s">
        <v>1</v>
      </c>
    </row>
    <row r="525" s="1" customFormat="1" ht="15" customHeight="1" spans="1:6">
      <c r="A525" s="15"/>
      <c r="B525" s="18">
        <v>292</v>
      </c>
      <c r="C525" s="18" t="s">
        <v>304</v>
      </c>
      <c r="D525" s="18" t="s">
        <v>7</v>
      </c>
      <c r="E525" s="18">
        <f>ROUND(11300,1)</f>
        <v>11300</v>
      </c>
      <c r="F525" s="17" t="s">
        <v>1</v>
      </c>
    </row>
    <row r="526" s="1" customFormat="1" ht="15" customHeight="1" spans="1:6">
      <c r="A526" s="15"/>
      <c r="B526" s="18"/>
      <c r="C526" s="18"/>
      <c r="D526" s="18" t="s">
        <v>13</v>
      </c>
      <c r="E526" s="18">
        <f>ROUND(58560,1)</f>
        <v>58560</v>
      </c>
      <c r="F526" s="17" t="s">
        <v>1</v>
      </c>
    </row>
    <row r="527" s="1" customFormat="1" ht="15" customHeight="1" spans="1:6">
      <c r="A527" s="15"/>
      <c r="B527" s="18">
        <v>293</v>
      </c>
      <c r="C527" s="18" t="s">
        <v>305</v>
      </c>
      <c r="D527" s="18" t="s">
        <v>13</v>
      </c>
      <c r="E527" s="18">
        <f>ROUND(3660,1)</f>
        <v>3660</v>
      </c>
      <c r="F527" s="17" t="s">
        <v>1</v>
      </c>
    </row>
    <row r="528" s="1" customFormat="1" ht="17" customHeight="1" spans="1:6">
      <c r="A528" s="15"/>
      <c r="B528" s="18">
        <v>294</v>
      </c>
      <c r="C528" s="18" t="s">
        <v>306</v>
      </c>
      <c r="D528" s="18" t="s">
        <v>7</v>
      </c>
      <c r="E528" s="18">
        <f>ROUND(5650,1)</f>
        <v>5650</v>
      </c>
      <c r="F528" s="17" t="s">
        <v>1</v>
      </c>
    </row>
    <row r="529" s="1" customFormat="1" ht="16" customHeight="1" spans="1:6">
      <c r="A529" s="15"/>
      <c r="B529" s="18">
        <v>295</v>
      </c>
      <c r="C529" s="18" t="s">
        <v>307</v>
      </c>
      <c r="D529" s="18" t="s">
        <v>7</v>
      </c>
      <c r="E529" s="18">
        <f>ROUND(12500,1)</f>
        <v>12500</v>
      </c>
      <c r="F529" s="17" t="s">
        <v>1</v>
      </c>
    </row>
    <row r="530" s="1" customFormat="1" ht="11" customHeight="1" spans="1:6">
      <c r="A530" s="15"/>
      <c r="B530" s="18"/>
      <c r="C530" s="18"/>
      <c r="D530" s="18" t="s">
        <v>13</v>
      </c>
      <c r="E530" s="18">
        <f>ROUND(9180,1)</f>
        <v>9180</v>
      </c>
      <c r="F530" s="17" t="s">
        <v>1</v>
      </c>
    </row>
    <row r="531" s="1" customFormat="1" ht="15" customHeight="1" spans="1:6">
      <c r="A531" s="15"/>
      <c r="B531" s="18">
        <v>296</v>
      </c>
      <c r="C531" s="18" t="s">
        <v>308</v>
      </c>
      <c r="D531" s="18" t="s">
        <v>9</v>
      </c>
      <c r="E531" s="18">
        <f>ROUND(4026,1)</f>
        <v>4026</v>
      </c>
      <c r="F531" s="17" t="s">
        <v>1</v>
      </c>
    </row>
    <row r="532" s="1" customFormat="1" ht="15" customHeight="1" spans="1:6">
      <c r="A532" s="15"/>
      <c r="B532" s="18">
        <v>297</v>
      </c>
      <c r="C532" s="18" t="s">
        <v>309</v>
      </c>
      <c r="D532" s="18" t="s">
        <v>7</v>
      </c>
      <c r="E532" s="18">
        <f>ROUND(6000,1)</f>
        <v>6000</v>
      </c>
      <c r="F532" s="17" t="s">
        <v>1</v>
      </c>
    </row>
    <row r="533" s="1" customFormat="1" ht="12" customHeight="1" spans="1:6">
      <c r="A533" s="15"/>
      <c r="B533" s="18"/>
      <c r="C533" s="18"/>
      <c r="D533" s="18" t="s">
        <v>13</v>
      </c>
      <c r="E533" s="18">
        <f>ROUND(800,1)</f>
        <v>800</v>
      </c>
      <c r="F533" s="17" t="s">
        <v>1</v>
      </c>
    </row>
    <row r="534" s="1" customFormat="1" ht="17" customHeight="1" spans="1:6">
      <c r="A534" s="15"/>
      <c r="B534" s="18"/>
      <c r="C534" s="18"/>
      <c r="D534" s="18" t="s">
        <v>9</v>
      </c>
      <c r="E534" s="18">
        <f t="shared" ref="E534:E539" si="3">ROUND(1830,1)</f>
        <v>1830</v>
      </c>
      <c r="F534" s="17" t="s">
        <v>1</v>
      </c>
    </row>
    <row r="535" s="1" customFormat="1" ht="16" customHeight="1" spans="1:6">
      <c r="A535" s="15"/>
      <c r="B535" s="18">
        <v>298</v>
      </c>
      <c r="C535" s="18" t="s">
        <v>310</v>
      </c>
      <c r="D535" s="18" t="s">
        <v>13</v>
      </c>
      <c r="E535" s="18">
        <f>ROUND(2196,1)</f>
        <v>2196</v>
      </c>
      <c r="F535" s="17" t="s">
        <v>1</v>
      </c>
    </row>
    <row r="536" s="1" customFormat="1" ht="15" customHeight="1" spans="1:6">
      <c r="A536" s="15"/>
      <c r="B536" s="18">
        <v>299</v>
      </c>
      <c r="C536" s="18" t="s">
        <v>311</v>
      </c>
      <c r="D536" s="18" t="s">
        <v>9</v>
      </c>
      <c r="E536" s="18">
        <f>ROUND(7608,1)</f>
        <v>7608</v>
      </c>
      <c r="F536" s="17" t="s">
        <v>1</v>
      </c>
    </row>
    <row r="537" s="1" customFormat="1" ht="16" customHeight="1" spans="1:6">
      <c r="A537" s="15"/>
      <c r="B537" s="18">
        <v>300</v>
      </c>
      <c r="C537" s="18" t="s">
        <v>312</v>
      </c>
      <c r="D537" s="18" t="s">
        <v>7</v>
      </c>
      <c r="E537" s="18">
        <f>ROUND(16950,1)</f>
        <v>16950</v>
      </c>
      <c r="F537" s="17" t="s">
        <v>1</v>
      </c>
    </row>
    <row r="538" s="1" customFormat="1" ht="12" customHeight="1" spans="1:6">
      <c r="A538" s="15"/>
      <c r="B538" s="18"/>
      <c r="C538" s="18"/>
      <c r="D538" s="18" t="s">
        <v>8</v>
      </c>
      <c r="E538" s="18">
        <f t="shared" si="3"/>
        <v>1830</v>
      </c>
      <c r="F538" s="17" t="s">
        <v>1</v>
      </c>
    </row>
    <row r="539" s="1" customFormat="1" ht="15" customHeight="1" spans="1:6">
      <c r="A539" s="15"/>
      <c r="B539" s="18"/>
      <c r="C539" s="18"/>
      <c r="D539" s="18" t="s">
        <v>9</v>
      </c>
      <c r="E539" s="18">
        <f t="shared" si="3"/>
        <v>1830</v>
      </c>
      <c r="F539" s="17" t="s">
        <v>1</v>
      </c>
    </row>
    <row r="540" s="1" customFormat="1" ht="12" customHeight="1" spans="1:6">
      <c r="A540" s="15"/>
      <c r="B540" s="18">
        <v>301</v>
      </c>
      <c r="C540" s="18" t="s">
        <v>313</v>
      </c>
      <c r="D540" s="18" t="s">
        <v>7</v>
      </c>
      <c r="E540" s="18">
        <f>ROUND(1034165,1)</f>
        <v>1034165</v>
      </c>
      <c r="F540" s="17" t="s">
        <v>1</v>
      </c>
    </row>
    <row r="541" s="1" customFormat="1" ht="13" customHeight="1" spans="1:6">
      <c r="A541" s="15"/>
      <c r="B541" s="18"/>
      <c r="C541" s="18"/>
      <c r="D541" s="18"/>
      <c r="E541" s="18">
        <f>ROUND(1019322,1)</f>
        <v>1019322</v>
      </c>
      <c r="F541" s="17" t="s">
        <v>1</v>
      </c>
    </row>
    <row r="542" s="1" customFormat="1" ht="15" customHeight="1" spans="1:6">
      <c r="A542" s="15"/>
      <c r="B542" s="18"/>
      <c r="C542" s="18"/>
      <c r="D542" s="18"/>
      <c r="E542" s="18">
        <f>ROUND(1016746,1)</f>
        <v>1016746</v>
      </c>
      <c r="F542" s="17" t="s">
        <v>1</v>
      </c>
    </row>
    <row r="543" s="1" customFormat="1" ht="15" customHeight="1" spans="1:6">
      <c r="A543" s="15"/>
      <c r="B543" s="18"/>
      <c r="C543" s="18"/>
      <c r="D543" s="18"/>
      <c r="E543" s="18">
        <f>ROUND(1002847,1)</f>
        <v>1002847</v>
      </c>
      <c r="F543" s="17" t="s">
        <v>1</v>
      </c>
    </row>
    <row r="544" s="1" customFormat="1" ht="15" customHeight="1" spans="1:6">
      <c r="A544" s="15"/>
      <c r="B544" s="18"/>
      <c r="C544" s="18"/>
      <c r="D544" s="18"/>
      <c r="E544" s="18">
        <f>ROUND(999435,1)</f>
        <v>999435</v>
      </c>
      <c r="F544" s="17" t="s">
        <v>1</v>
      </c>
    </row>
    <row r="545" s="1" customFormat="1" ht="12" customHeight="1" spans="1:6">
      <c r="A545" s="15"/>
      <c r="B545" s="18"/>
      <c r="C545" s="18"/>
      <c r="D545" s="18" t="s">
        <v>8</v>
      </c>
      <c r="E545" s="18">
        <f>ROUND(407175,1)</f>
        <v>407175</v>
      </c>
      <c r="F545" s="17" t="s">
        <v>1</v>
      </c>
    </row>
    <row r="546" s="1" customFormat="1" ht="16" customHeight="1" spans="1:6">
      <c r="A546" s="15"/>
      <c r="B546" s="18"/>
      <c r="C546" s="18"/>
      <c r="D546" s="18" t="s">
        <v>9</v>
      </c>
      <c r="E546" s="18">
        <f>ROUND(228578,1)</f>
        <v>228578</v>
      </c>
      <c r="F546" s="17" t="s">
        <v>1</v>
      </c>
    </row>
    <row r="547" s="1" customFormat="1" ht="20" customHeight="1" spans="1:6">
      <c r="A547" s="15"/>
      <c r="B547" s="18">
        <v>302</v>
      </c>
      <c r="C547" s="18" t="s">
        <v>314</v>
      </c>
      <c r="D547" s="18" t="s">
        <v>13</v>
      </c>
      <c r="E547" s="18">
        <f>ROUND(161386,1)</f>
        <v>161386</v>
      </c>
      <c r="F547" s="17" t="s">
        <v>1</v>
      </c>
    </row>
    <row r="548" s="1" customFormat="1" ht="20" customHeight="1" spans="1:6">
      <c r="A548" s="15"/>
      <c r="B548" s="18">
        <v>303</v>
      </c>
      <c r="C548" s="18" t="s">
        <v>315</v>
      </c>
      <c r="D548" s="18" t="s">
        <v>9</v>
      </c>
      <c r="E548" s="18">
        <f>ROUND(1830,1)</f>
        <v>1830</v>
      </c>
      <c r="F548" s="17" t="s">
        <v>1</v>
      </c>
    </row>
    <row r="549" s="1" customFormat="1" ht="20" customHeight="1" spans="1:6">
      <c r="A549" s="15"/>
      <c r="B549" s="18">
        <v>304</v>
      </c>
      <c r="C549" s="18" t="s">
        <v>316</v>
      </c>
      <c r="D549" s="18" t="s">
        <v>13</v>
      </c>
      <c r="E549" s="18">
        <f>ROUND(7320,1)</f>
        <v>7320</v>
      </c>
      <c r="F549" s="17" t="s">
        <v>1</v>
      </c>
    </row>
    <row r="550" s="1" customFormat="1" ht="20" customHeight="1" spans="1:6">
      <c r="A550" s="15"/>
      <c r="B550" s="18"/>
      <c r="C550" s="18"/>
      <c r="D550" s="18" t="s">
        <v>9</v>
      </c>
      <c r="E550" s="18">
        <f>ROUND(1464,1)</f>
        <v>1464</v>
      </c>
      <c r="F550" s="17" t="s">
        <v>1</v>
      </c>
    </row>
    <row r="551" s="1" customFormat="1" ht="20" customHeight="1" spans="1:6">
      <c r="A551" s="15"/>
      <c r="B551" s="18">
        <v>305</v>
      </c>
      <c r="C551" s="18" t="s">
        <v>317</v>
      </c>
      <c r="D551" s="18" t="s">
        <v>13</v>
      </c>
      <c r="E551" s="18">
        <f>ROUND(36468,1)</f>
        <v>36468</v>
      </c>
      <c r="F551" s="17" t="s">
        <v>1</v>
      </c>
    </row>
    <row r="552" s="1" customFormat="1" ht="17" customHeight="1" spans="1:6">
      <c r="A552" s="15"/>
      <c r="B552" s="18">
        <v>306</v>
      </c>
      <c r="C552" s="18" t="s">
        <v>318</v>
      </c>
      <c r="D552" s="18" t="s">
        <v>7</v>
      </c>
      <c r="E552" s="18">
        <f>ROUND(3390,1)</f>
        <v>3390</v>
      </c>
      <c r="F552" s="17" t="s">
        <v>1</v>
      </c>
    </row>
    <row r="553" s="1" customFormat="1" ht="20" customHeight="1" spans="1:6">
      <c r="A553" s="15"/>
      <c r="B553" s="18"/>
      <c r="C553" s="18"/>
      <c r="D553" s="18" t="s">
        <v>13</v>
      </c>
      <c r="E553" s="18">
        <f>ROUND(16104,1)</f>
        <v>16104</v>
      </c>
      <c r="F553" s="17" t="s">
        <v>1</v>
      </c>
    </row>
    <row r="554" s="1" customFormat="1" ht="15" customHeight="1" spans="1:6">
      <c r="A554" s="15"/>
      <c r="B554" s="18">
        <v>307</v>
      </c>
      <c r="C554" s="18" t="s">
        <v>319</v>
      </c>
      <c r="D554" s="18" t="s">
        <v>7</v>
      </c>
      <c r="E554" s="18">
        <f>ROUND(45359,1)</f>
        <v>45359</v>
      </c>
      <c r="F554" s="17" t="s">
        <v>1</v>
      </c>
    </row>
    <row r="555" s="1" customFormat="1" ht="20" customHeight="1" spans="1:6">
      <c r="A555" s="15"/>
      <c r="B555" s="18"/>
      <c r="C555" s="18"/>
      <c r="D555" s="18" t="s">
        <v>8</v>
      </c>
      <c r="E555" s="18">
        <f>ROUND(8428,1)</f>
        <v>8428</v>
      </c>
      <c r="F555" s="17" t="s">
        <v>1</v>
      </c>
    </row>
    <row r="556" s="1" customFormat="1" ht="13" customHeight="1" spans="1:6">
      <c r="A556" s="15"/>
      <c r="B556" s="18"/>
      <c r="C556" s="18"/>
      <c r="D556" s="18" t="s">
        <v>13</v>
      </c>
      <c r="E556" s="18">
        <f>ROUND(45280,1)</f>
        <v>45280</v>
      </c>
      <c r="F556" s="17" t="s">
        <v>1</v>
      </c>
    </row>
    <row r="557" s="1" customFormat="1" ht="16" customHeight="1" spans="1:6">
      <c r="A557" s="15"/>
      <c r="B557" s="18"/>
      <c r="C557" s="18"/>
      <c r="D557" s="18" t="s">
        <v>9</v>
      </c>
      <c r="E557" s="18">
        <f>ROUND(1098,1)</f>
        <v>1098</v>
      </c>
      <c r="F557" s="17" t="s">
        <v>1</v>
      </c>
    </row>
    <row r="558" s="1" customFormat="1" ht="12" customHeight="1" spans="1:6">
      <c r="A558" s="15"/>
      <c r="B558" s="18">
        <v>308</v>
      </c>
      <c r="C558" s="18" t="s">
        <v>320</v>
      </c>
      <c r="D558" s="18" t="s">
        <v>8</v>
      </c>
      <c r="E558" s="18">
        <f>ROUND(20862,1)</f>
        <v>20862</v>
      </c>
      <c r="F558" s="17" t="s">
        <v>1</v>
      </c>
    </row>
    <row r="559" s="1" customFormat="1" ht="12" customHeight="1" spans="1:6">
      <c r="A559" s="15"/>
      <c r="B559" s="18"/>
      <c r="C559" s="18"/>
      <c r="D559" s="18" t="s">
        <v>13</v>
      </c>
      <c r="E559" s="18">
        <f>ROUND(52704,1)</f>
        <v>52704</v>
      </c>
      <c r="F559" s="17" t="s">
        <v>1</v>
      </c>
    </row>
    <row r="560" s="1" customFormat="1" ht="16" customHeight="1" spans="1:6">
      <c r="A560" s="15"/>
      <c r="B560" s="18"/>
      <c r="C560" s="18"/>
      <c r="D560" s="18" t="s">
        <v>9</v>
      </c>
      <c r="E560" s="18">
        <f>ROUND(92418,1)</f>
        <v>92418</v>
      </c>
      <c r="F560" s="17" t="s">
        <v>1</v>
      </c>
    </row>
    <row r="561" s="1" customFormat="1" ht="18" customHeight="1" spans="1:6">
      <c r="A561" s="15"/>
      <c r="B561" s="18">
        <v>309</v>
      </c>
      <c r="C561" s="18" t="s">
        <v>321</v>
      </c>
      <c r="D561" s="18" t="s">
        <v>7</v>
      </c>
      <c r="E561" s="18">
        <f>ROUND(5650,1)</f>
        <v>5650</v>
      </c>
      <c r="F561" s="17" t="s">
        <v>1</v>
      </c>
    </row>
    <row r="562" s="1" customFormat="1" ht="15" customHeight="1" spans="1:6">
      <c r="A562" s="15"/>
      <c r="B562" s="18">
        <v>310</v>
      </c>
      <c r="C562" s="18" t="s">
        <v>322</v>
      </c>
      <c r="D562" s="18" t="s">
        <v>7</v>
      </c>
      <c r="E562" s="18">
        <f>ROUND(12500,1)</f>
        <v>12500</v>
      </c>
      <c r="F562" s="17" t="s">
        <v>1</v>
      </c>
    </row>
    <row r="563" s="1" customFormat="1" ht="15" customHeight="1" spans="1:6">
      <c r="A563" s="15"/>
      <c r="B563" s="18"/>
      <c r="C563" s="18"/>
      <c r="D563" s="18" t="s">
        <v>8</v>
      </c>
      <c r="E563" s="18">
        <f>ROUND(7805,1)</f>
        <v>7805</v>
      </c>
      <c r="F563" s="17" t="s">
        <v>1</v>
      </c>
    </row>
    <row r="564" s="1" customFormat="1" ht="12" customHeight="1" spans="1:6">
      <c r="A564" s="15"/>
      <c r="B564" s="18"/>
      <c r="C564" s="18"/>
      <c r="D564" s="18" t="s">
        <v>13</v>
      </c>
      <c r="E564" s="18">
        <f>ROUND(45318,1)</f>
        <v>45318</v>
      </c>
      <c r="F564" s="17" t="s">
        <v>1</v>
      </c>
    </row>
    <row r="565" s="1" customFormat="1" ht="13" customHeight="1" spans="1:6">
      <c r="A565" s="15"/>
      <c r="B565" s="18"/>
      <c r="C565" s="18"/>
      <c r="D565" s="18" t="s">
        <v>9</v>
      </c>
      <c r="E565" s="18">
        <f>ROUND(2542,1)</f>
        <v>2542</v>
      </c>
      <c r="F565" s="17" t="s">
        <v>1</v>
      </c>
    </row>
    <row r="566" s="1" customFormat="1" ht="12" customHeight="1" spans="1:6">
      <c r="A566" s="15"/>
      <c r="B566" s="18">
        <v>311</v>
      </c>
      <c r="C566" s="18" t="s">
        <v>323</v>
      </c>
      <c r="D566" s="18" t="s">
        <v>7</v>
      </c>
      <c r="E566" s="18">
        <f>ROUND(5650,1)</f>
        <v>5650</v>
      </c>
      <c r="F566" s="17" t="s">
        <v>1</v>
      </c>
    </row>
    <row r="567" s="1" customFormat="1" ht="15" customHeight="1" spans="1:6">
      <c r="A567" s="15"/>
      <c r="B567" s="18"/>
      <c r="C567" s="18"/>
      <c r="D567" s="18" t="s">
        <v>13</v>
      </c>
      <c r="E567" s="18">
        <f>ROUND(1464,1)</f>
        <v>1464</v>
      </c>
      <c r="F567" s="17" t="s">
        <v>1</v>
      </c>
    </row>
    <row r="568" s="1" customFormat="1" ht="15" customHeight="1" spans="1:6">
      <c r="A568" s="15"/>
      <c r="B568" s="18">
        <v>312</v>
      </c>
      <c r="C568" s="18" t="s">
        <v>324</v>
      </c>
      <c r="D568" s="18" t="s">
        <v>8</v>
      </c>
      <c r="E568" s="18">
        <f>ROUND(1830,1)</f>
        <v>1830</v>
      </c>
      <c r="F568" s="17" t="s">
        <v>1</v>
      </c>
    </row>
    <row r="569" s="1" customFormat="1" ht="17" customHeight="1" spans="1:6">
      <c r="A569" s="15"/>
      <c r="B569" s="18">
        <v>313</v>
      </c>
      <c r="C569" s="18" t="s">
        <v>325</v>
      </c>
      <c r="D569" s="18" t="s">
        <v>7</v>
      </c>
      <c r="E569" s="18">
        <f>ROUND(5650,1)</f>
        <v>5650</v>
      </c>
      <c r="F569" s="17" t="s">
        <v>1</v>
      </c>
    </row>
    <row r="570" s="1" customFormat="1" ht="17" customHeight="1" spans="1:6">
      <c r="A570" s="15"/>
      <c r="B570" s="18">
        <v>314</v>
      </c>
      <c r="C570" s="18" t="s">
        <v>326</v>
      </c>
      <c r="D570" s="18" t="s">
        <v>7</v>
      </c>
      <c r="E570" s="18">
        <f>ROUND(11300,1)</f>
        <v>11300</v>
      </c>
      <c r="F570" s="17" t="s">
        <v>1</v>
      </c>
    </row>
    <row r="571" s="1" customFormat="1" ht="17" customHeight="1" spans="1:6">
      <c r="A571" s="15"/>
      <c r="B571" s="18">
        <v>315</v>
      </c>
      <c r="C571" s="18" t="s">
        <v>327</v>
      </c>
      <c r="D571" s="18" t="s">
        <v>7</v>
      </c>
      <c r="E571" s="18">
        <f>ROUND(2260,1)</f>
        <v>2260</v>
      </c>
      <c r="F571" s="17" t="s">
        <v>1</v>
      </c>
    </row>
    <row r="572" s="1" customFormat="1" ht="15" customHeight="1" spans="1:6">
      <c r="A572" s="15"/>
      <c r="B572" s="18"/>
      <c r="C572" s="18"/>
      <c r="D572" s="18" t="s">
        <v>8</v>
      </c>
      <c r="E572" s="18">
        <f>ROUND(3050,1)</f>
        <v>3050</v>
      </c>
      <c r="F572" s="17" t="s">
        <v>1</v>
      </c>
    </row>
    <row r="573" s="1" customFormat="1" ht="17" customHeight="1" spans="1:6">
      <c r="A573" s="15"/>
      <c r="B573" s="18"/>
      <c r="C573" s="18"/>
      <c r="D573" s="18" t="s">
        <v>9</v>
      </c>
      <c r="E573" s="18">
        <f>ROUND(784,1)</f>
        <v>784</v>
      </c>
      <c r="F573" s="17" t="s">
        <v>1</v>
      </c>
    </row>
    <row r="574" s="1" customFormat="1" ht="17" customHeight="1" spans="1:6">
      <c r="A574" s="15"/>
      <c r="B574" s="18">
        <v>316</v>
      </c>
      <c r="C574" s="18" t="s">
        <v>328</v>
      </c>
      <c r="D574" s="18" t="s">
        <v>7</v>
      </c>
      <c r="E574" s="18">
        <f>ROUND(116303,1)</f>
        <v>116303</v>
      </c>
      <c r="F574" s="17" t="s">
        <v>1</v>
      </c>
    </row>
    <row r="575" s="1" customFormat="1" ht="17" customHeight="1" spans="1:6">
      <c r="A575" s="15"/>
      <c r="B575" s="18">
        <v>317</v>
      </c>
      <c r="C575" s="18" t="s">
        <v>329</v>
      </c>
      <c r="D575" s="18" t="s">
        <v>7</v>
      </c>
      <c r="E575" s="18">
        <f>ROUND(101776,1)</f>
        <v>101776</v>
      </c>
      <c r="F575" s="17" t="s">
        <v>1</v>
      </c>
    </row>
    <row r="576" s="1" customFormat="1" ht="17" customHeight="1" spans="1:6">
      <c r="A576" s="15"/>
      <c r="B576" s="18">
        <v>318</v>
      </c>
      <c r="C576" s="18" t="s">
        <v>330</v>
      </c>
      <c r="D576" s="18" t="s">
        <v>7</v>
      </c>
      <c r="E576" s="18">
        <f>ROUND(140138,1)</f>
        <v>140138</v>
      </c>
      <c r="F576" s="17" t="s">
        <v>1</v>
      </c>
    </row>
    <row r="577" s="1" customFormat="1" ht="17" customHeight="1" spans="1:6">
      <c r="A577" s="15"/>
      <c r="B577" s="18"/>
      <c r="C577" s="18"/>
      <c r="D577" s="18" t="s">
        <v>8</v>
      </c>
      <c r="E577" s="18">
        <f>ROUND(2866,1)</f>
        <v>2866</v>
      </c>
      <c r="F577" s="17" t="s">
        <v>1</v>
      </c>
    </row>
    <row r="578" s="1" customFormat="1" ht="17" customHeight="1" spans="1:6">
      <c r="A578" s="15"/>
      <c r="B578" s="18"/>
      <c r="C578" s="18"/>
      <c r="D578" s="18" t="s">
        <v>9</v>
      </c>
      <c r="E578" s="18">
        <f>ROUND(19159,1)</f>
        <v>19159</v>
      </c>
      <c r="F578" s="17" t="s">
        <v>1</v>
      </c>
    </row>
    <row r="579" s="1" customFormat="1" ht="17" customHeight="1" spans="1:6">
      <c r="A579" s="15"/>
      <c r="B579" s="18"/>
      <c r="C579" s="18"/>
      <c r="D579" s="18" t="s">
        <v>239</v>
      </c>
      <c r="E579" s="18">
        <f>ROUND(6930,1)</f>
        <v>6930</v>
      </c>
      <c r="F579" s="17" t="s">
        <v>1</v>
      </c>
    </row>
    <row r="580" s="1" customFormat="1" ht="17" customHeight="1" spans="1:6">
      <c r="A580" s="15"/>
      <c r="B580" s="18">
        <v>319</v>
      </c>
      <c r="C580" s="18" t="s">
        <v>331</v>
      </c>
      <c r="D580" s="18" t="s">
        <v>7</v>
      </c>
      <c r="E580" s="18">
        <f>ROUND(22515,1)</f>
        <v>22515</v>
      </c>
      <c r="F580" s="17" t="s">
        <v>1</v>
      </c>
    </row>
    <row r="581" s="1" customFormat="1" ht="17" customHeight="1" spans="1:6">
      <c r="A581" s="15"/>
      <c r="B581" s="18"/>
      <c r="C581" s="18"/>
      <c r="D581" s="18" t="s">
        <v>8</v>
      </c>
      <c r="E581" s="18">
        <f>ROUND(9150,1)</f>
        <v>9150</v>
      </c>
      <c r="F581" s="17" t="s">
        <v>1</v>
      </c>
    </row>
    <row r="582" s="1" customFormat="1" ht="17" customHeight="1" spans="1:6">
      <c r="A582" s="15"/>
      <c r="B582" s="18"/>
      <c r="C582" s="18"/>
      <c r="D582" s="18" t="s">
        <v>9</v>
      </c>
      <c r="E582" s="18">
        <f>ROUND(36836,1)</f>
        <v>36836</v>
      </c>
      <c r="F582" s="17" t="s">
        <v>1</v>
      </c>
    </row>
    <row r="583" s="1" customFormat="1" ht="17" customHeight="1" spans="1:6">
      <c r="A583" s="15"/>
      <c r="B583" s="18">
        <v>320</v>
      </c>
      <c r="C583" s="18" t="s">
        <v>332</v>
      </c>
      <c r="D583" s="18" t="s">
        <v>13</v>
      </c>
      <c r="E583" s="18">
        <f>ROUND(26352,1)</f>
        <v>26352</v>
      </c>
      <c r="F583" s="17" t="s">
        <v>1</v>
      </c>
    </row>
    <row r="584" s="1" customFormat="1" ht="17" customHeight="1" spans="1:6">
      <c r="A584" s="15"/>
      <c r="B584" s="18">
        <v>321</v>
      </c>
      <c r="C584" s="18" t="s">
        <v>333</v>
      </c>
      <c r="D584" s="18" t="s">
        <v>239</v>
      </c>
      <c r="E584" s="18">
        <f>ROUND(1130,1)</f>
        <v>1130</v>
      </c>
      <c r="F584" s="17" t="s">
        <v>1</v>
      </c>
    </row>
    <row r="585" s="1" customFormat="1" ht="17" customHeight="1" spans="1:6">
      <c r="A585" s="15"/>
      <c r="B585" s="18">
        <v>322</v>
      </c>
      <c r="C585" s="18" t="s">
        <v>334</v>
      </c>
      <c r="D585" s="18" t="s">
        <v>8</v>
      </c>
      <c r="E585" s="18">
        <f>ROUND(1980,1)</f>
        <v>1980</v>
      </c>
      <c r="F585" s="17" t="s">
        <v>1</v>
      </c>
    </row>
    <row r="586" s="1" customFormat="1" ht="17" customHeight="1" spans="1:6">
      <c r="A586" s="15"/>
      <c r="B586" s="18"/>
      <c r="C586" s="18"/>
      <c r="D586" s="18" t="s">
        <v>9</v>
      </c>
      <c r="E586" s="18">
        <f>ROUND(5211,1)</f>
        <v>5211</v>
      </c>
      <c r="F586" s="17" t="s">
        <v>1</v>
      </c>
    </row>
    <row r="587" s="1" customFormat="1" ht="17" customHeight="1" spans="1:6">
      <c r="A587" s="15"/>
      <c r="B587" s="18">
        <v>323</v>
      </c>
      <c r="C587" s="18" t="s">
        <v>335</v>
      </c>
      <c r="D587" s="18" t="s">
        <v>7</v>
      </c>
      <c r="E587" s="18">
        <f>ROUND(1130,1)</f>
        <v>1130</v>
      </c>
      <c r="F587" s="17" t="s">
        <v>1</v>
      </c>
    </row>
    <row r="588" s="1" customFormat="1" ht="17" customHeight="1" spans="1:6">
      <c r="A588" s="15"/>
      <c r="B588" s="18"/>
      <c r="C588" s="18"/>
      <c r="D588" s="18" t="s">
        <v>13</v>
      </c>
      <c r="E588" s="18">
        <f>ROUND(23424,1)</f>
        <v>23424</v>
      </c>
      <c r="F588" s="17" t="s">
        <v>1</v>
      </c>
    </row>
    <row r="589" s="1" customFormat="1" ht="17" customHeight="1" spans="1:6">
      <c r="A589" s="15"/>
      <c r="B589" s="18">
        <v>324</v>
      </c>
      <c r="C589" s="18" t="s">
        <v>336</v>
      </c>
      <c r="D589" s="18" t="s">
        <v>8</v>
      </c>
      <c r="E589" s="18">
        <f>ROUND(1932,1)</f>
        <v>1932</v>
      </c>
      <c r="F589" s="17" t="s">
        <v>1</v>
      </c>
    </row>
    <row r="590" s="1" customFormat="1" ht="17" customHeight="1" spans="1:6">
      <c r="A590" s="15"/>
      <c r="B590" s="18"/>
      <c r="C590" s="18"/>
      <c r="D590" s="18" t="s">
        <v>9</v>
      </c>
      <c r="E590" s="18">
        <f>ROUND(4758,1)</f>
        <v>4758</v>
      </c>
      <c r="F590" s="17" t="s">
        <v>1</v>
      </c>
    </row>
    <row r="591" s="1" customFormat="1" ht="17" customHeight="1" spans="1:6">
      <c r="A591" s="15"/>
      <c r="B591" s="18">
        <v>325</v>
      </c>
      <c r="C591" s="18" t="s">
        <v>337</v>
      </c>
      <c r="D591" s="18" t="s">
        <v>7</v>
      </c>
      <c r="E591" s="18">
        <f>ROUND(13560,1)</f>
        <v>13560</v>
      </c>
      <c r="F591" s="17" t="s">
        <v>1</v>
      </c>
    </row>
    <row r="592" s="1" customFormat="1" ht="17" customHeight="1" spans="1:6">
      <c r="A592" s="15"/>
      <c r="B592" s="18"/>
      <c r="C592" s="18"/>
      <c r="D592" s="18" t="s">
        <v>13</v>
      </c>
      <c r="E592" s="18">
        <f>ROUND(13176,1)</f>
        <v>13176</v>
      </c>
      <c r="F592" s="17" t="s">
        <v>1</v>
      </c>
    </row>
    <row r="593" s="1" customFormat="1" ht="17" customHeight="1" spans="1:6">
      <c r="A593" s="15"/>
      <c r="B593" s="18">
        <v>326</v>
      </c>
      <c r="C593" s="18" t="s">
        <v>338</v>
      </c>
      <c r="D593" s="18" t="s">
        <v>9</v>
      </c>
      <c r="E593" s="18">
        <f>ROUND(1830,1)</f>
        <v>1830</v>
      </c>
      <c r="F593" s="17" t="s">
        <v>1</v>
      </c>
    </row>
    <row r="594" s="1" customFormat="1" ht="17" customHeight="1" spans="1:6">
      <c r="A594" s="15"/>
      <c r="B594" s="18">
        <v>327</v>
      </c>
      <c r="C594" s="18" t="s">
        <v>339</v>
      </c>
      <c r="D594" s="18" t="s">
        <v>7</v>
      </c>
      <c r="E594" s="18">
        <f>ROUND(2260,1)</f>
        <v>2260</v>
      </c>
      <c r="F594" s="17" t="s">
        <v>1</v>
      </c>
    </row>
    <row r="595" s="1" customFormat="1" ht="17" customHeight="1" spans="1:6">
      <c r="A595" s="15"/>
      <c r="B595" s="18">
        <v>328</v>
      </c>
      <c r="C595" s="18" t="s">
        <v>340</v>
      </c>
      <c r="D595" s="18" t="s">
        <v>7</v>
      </c>
      <c r="E595" s="18">
        <f>ROUND(60826,1)</f>
        <v>60826</v>
      </c>
      <c r="F595" s="17" t="s">
        <v>1</v>
      </c>
    </row>
    <row r="596" s="1" customFormat="1" ht="17" customHeight="1" spans="1:6">
      <c r="A596" s="15"/>
      <c r="B596" s="18">
        <v>329</v>
      </c>
      <c r="C596" s="18" t="s">
        <v>341</v>
      </c>
      <c r="D596" s="18" t="s">
        <v>7</v>
      </c>
      <c r="E596" s="18">
        <f>ROUND(25990,1)</f>
        <v>25990</v>
      </c>
      <c r="F596" s="17" t="s">
        <v>1</v>
      </c>
    </row>
    <row r="597" s="1" customFormat="1" ht="17" customHeight="1" spans="1:6">
      <c r="A597" s="15"/>
      <c r="B597" s="18"/>
      <c r="C597" s="18"/>
      <c r="D597" s="18" t="s">
        <v>9</v>
      </c>
      <c r="E597" s="18">
        <f>ROUND(2562,1)</f>
        <v>2562</v>
      </c>
      <c r="F597" s="17" t="s">
        <v>1</v>
      </c>
    </row>
    <row r="598" s="1" customFormat="1" ht="17" customHeight="1" spans="1:6">
      <c r="A598" s="15"/>
      <c r="B598" s="18">
        <v>330</v>
      </c>
      <c r="C598" s="18" t="s">
        <v>342</v>
      </c>
      <c r="D598" s="18" t="s">
        <v>7</v>
      </c>
      <c r="E598" s="18">
        <f>ROUND(59220,1)</f>
        <v>59220</v>
      </c>
      <c r="F598" s="17" t="s">
        <v>1</v>
      </c>
    </row>
    <row r="599" s="1" customFormat="1" ht="20" customHeight="1" spans="1:6">
      <c r="A599" s="15"/>
      <c r="B599" s="18">
        <v>331</v>
      </c>
      <c r="C599" s="18" t="s">
        <v>343</v>
      </c>
      <c r="D599" s="18" t="s">
        <v>8</v>
      </c>
      <c r="E599" s="18">
        <f>ROUND(36637,1)</f>
        <v>36637</v>
      </c>
      <c r="F599" s="17" t="s">
        <v>1</v>
      </c>
    </row>
    <row r="600" s="1" customFormat="1" ht="20" customHeight="1" spans="1:6">
      <c r="A600" s="15"/>
      <c r="B600" s="18"/>
      <c r="C600" s="18"/>
      <c r="D600" s="18" t="s">
        <v>9</v>
      </c>
      <c r="E600" s="18">
        <f>ROUND(16328,1)</f>
        <v>16328</v>
      </c>
      <c r="F600" s="17" t="s">
        <v>1</v>
      </c>
    </row>
    <row r="601" s="1" customFormat="1" ht="20" customHeight="1" spans="1:6">
      <c r="A601" s="15"/>
      <c r="B601" s="18">
        <v>332</v>
      </c>
      <c r="C601" s="18" t="s">
        <v>344</v>
      </c>
      <c r="D601" s="18" t="s">
        <v>13</v>
      </c>
      <c r="E601" s="18">
        <f>ROUND(6100,1)</f>
        <v>6100</v>
      </c>
      <c r="F601" s="17" t="s">
        <v>1</v>
      </c>
    </row>
    <row r="602" s="1" customFormat="1" ht="15" customHeight="1" spans="1:6">
      <c r="A602" s="15"/>
      <c r="B602" s="18">
        <v>333</v>
      </c>
      <c r="C602" s="18" t="s">
        <v>345</v>
      </c>
      <c r="D602" s="18" t="s">
        <v>7</v>
      </c>
      <c r="E602" s="18">
        <f>ROUND(5274,1)</f>
        <v>5274</v>
      </c>
      <c r="F602" s="17" t="s">
        <v>1</v>
      </c>
    </row>
    <row r="603" s="1" customFormat="1" ht="20" customHeight="1" spans="1:6">
      <c r="A603" s="15"/>
      <c r="B603" s="18"/>
      <c r="C603" s="18"/>
      <c r="D603" s="18" t="s">
        <v>9</v>
      </c>
      <c r="E603" s="18">
        <f>ROUND(1830,1)</f>
        <v>1830</v>
      </c>
      <c r="F603" s="17" t="s">
        <v>1</v>
      </c>
    </row>
    <row r="604" s="1" customFormat="1" ht="17" customHeight="1" spans="1:6">
      <c r="A604" s="15"/>
      <c r="B604" s="18">
        <v>334</v>
      </c>
      <c r="C604" s="18" t="s">
        <v>346</v>
      </c>
      <c r="D604" s="18" t="s">
        <v>7</v>
      </c>
      <c r="E604" s="18">
        <f>ROUND(16950,1)</f>
        <v>16950</v>
      </c>
      <c r="F604" s="17" t="s">
        <v>1</v>
      </c>
    </row>
    <row r="605" s="1" customFormat="1" ht="15" customHeight="1" spans="1:6">
      <c r="A605" s="15"/>
      <c r="B605" s="18"/>
      <c r="C605" s="18"/>
      <c r="D605" s="18" t="s">
        <v>13</v>
      </c>
      <c r="E605" s="18">
        <f>ROUND(67344,1)</f>
        <v>67344</v>
      </c>
      <c r="F605" s="17" t="s">
        <v>1</v>
      </c>
    </row>
    <row r="606" s="1" customFormat="1" ht="20" customHeight="1" spans="1:6">
      <c r="A606" s="15"/>
      <c r="B606" s="18">
        <v>335</v>
      </c>
      <c r="C606" s="18" t="s">
        <v>347</v>
      </c>
      <c r="D606" s="18" t="s">
        <v>13</v>
      </c>
      <c r="E606" s="18">
        <f>ROUND(23424,1)</f>
        <v>23424</v>
      </c>
      <c r="F606" s="17" t="s">
        <v>1</v>
      </c>
    </row>
    <row r="607" s="1" customFormat="1" ht="20" customHeight="1" spans="1:6">
      <c r="A607" s="15"/>
      <c r="B607" s="18">
        <v>336</v>
      </c>
      <c r="C607" s="18" t="s">
        <v>348</v>
      </c>
      <c r="D607" s="18" t="s">
        <v>7</v>
      </c>
      <c r="E607" s="18">
        <f>ROUND(29300,1)</f>
        <v>29300</v>
      </c>
      <c r="F607" s="17" t="s">
        <v>1</v>
      </c>
    </row>
    <row r="608" s="1" customFormat="1" ht="20" customHeight="1" spans="1:6">
      <c r="A608" s="15"/>
      <c r="B608" s="18">
        <v>337</v>
      </c>
      <c r="C608" s="18" t="s">
        <v>349</v>
      </c>
      <c r="D608" s="18" t="s">
        <v>9</v>
      </c>
      <c r="E608" s="18">
        <f>ROUND(1935,1)</f>
        <v>1935</v>
      </c>
      <c r="F608" s="17" t="s">
        <v>1</v>
      </c>
    </row>
    <row r="609" s="1" customFormat="1" ht="20" customHeight="1" spans="1:6">
      <c r="A609" s="15"/>
      <c r="B609" s="18">
        <v>338</v>
      </c>
      <c r="C609" s="18" t="s">
        <v>350</v>
      </c>
      <c r="D609" s="18" t="s">
        <v>13</v>
      </c>
      <c r="E609" s="18">
        <f>ROUND(2928,1)</f>
        <v>2928</v>
      </c>
      <c r="F609" s="17" t="s">
        <v>1</v>
      </c>
    </row>
    <row r="610" s="1" customFormat="1" ht="20" customHeight="1" spans="1:6">
      <c r="A610" s="15"/>
      <c r="B610" s="18">
        <v>339</v>
      </c>
      <c r="C610" s="18" t="s">
        <v>351</v>
      </c>
      <c r="D610" s="18" t="s">
        <v>7</v>
      </c>
      <c r="E610" s="18">
        <f>ROUND(54561,1)</f>
        <v>54561</v>
      </c>
      <c r="F610" s="17" t="s">
        <v>1</v>
      </c>
    </row>
    <row r="611" s="1" customFormat="1" ht="20" customHeight="1" spans="1:6">
      <c r="A611" s="15"/>
      <c r="B611" s="18"/>
      <c r="C611" s="18"/>
      <c r="D611" s="18" t="s">
        <v>8</v>
      </c>
      <c r="E611" s="18">
        <f>ROUND(24708,1)</f>
        <v>24708</v>
      </c>
      <c r="F611" s="17" t="s">
        <v>1</v>
      </c>
    </row>
    <row r="612" s="1" customFormat="1" ht="20" customHeight="1" spans="1:6">
      <c r="A612" s="15"/>
      <c r="B612" s="18"/>
      <c r="C612" s="18"/>
      <c r="D612" s="18" t="s">
        <v>9</v>
      </c>
      <c r="E612" s="18">
        <f>ROUND(91076,1)</f>
        <v>91076</v>
      </c>
      <c r="F612" s="17" t="s">
        <v>1</v>
      </c>
    </row>
  </sheetData>
  <mergeCells count="518">
    <mergeCell ref="A4:A6"/>
    <mergeCell ref="A8:A9"/>
    <mergeCell ref="A12:A14"/>
    <mergeCell ref="A23:A25"/>
    <mergeCell ref="A28:A29"/>
    <mergeCell ref="A30:A31"/>
    <mergeCell ref="A32:A35"/>
    <mergeCell ref="A36:A37"/>
    <mergeCell ref="A42:A43"/>
    <mergeCell ref="A44:A46"/>
    <mergeCell ref="A48:A49"/>
    <mergeCell ref="A51:A53"/>
    <mergeCell ref="A55:A58"/>
    <mergeCell ref="A63:A65"/>
    <mergeCell ref="A67:A68"/>
    <mergeCell ref="A69:A70"/>
    <mergeCell ref="A71:A74"/>
    <mergeCell ref="A79:A80"/>
    <mergeCell ref="A81:A82"/>
    <mergeCell ref="A84:A87"/>
    <mergeCell ref="A88:A90"/>
    <mergeCell ref="A94:A95"/>
    <mergeCell ref="A96:A97"/>
    <mergeCell ref="A99:A101"/>
    <mergeCell ref="A103:A104"/>
    <mergeCell ref="A106:A107"/>
    <mergeCell ref="A108:A110"/>
    <mergeCell ref="A111:A114"/>
    <mergeCell ref="A115:A116"/>
    <mergeCell ref="A118:A119"/>
    <mergeCell ref="A120:A121"/>
    <mergeCell ref="A122:A123"/>
    <mergeCell ref="A130:A131"/>
    <mergeCell ref="A133:A134"/>
    <mergeCell ref="A139:A142"/>
    <mergeCell ref="A143:A145"/>
    <mergeCell ref="A147:A148"/>
    <mergeCell ref="A149:A150"/>
    <mergeCell ref="A151:A153"/>
    <mergeCell ref="A155:A156"/>
    <mergeCell ref="A158:A160"/>
    <mergeCell ref="A163:A164"/>
    <mergeCell ref="A166:A167"/>
    <mergeCell ref="A168:A169"/>
    <mergeCell ref="A173:A174"/>
    <mergeCell ref="A175:A176"/>
    <mergeCell ref="A178:A179"/>
    <mergeCell ref="A181:A182"/>
    <mergeCell ref="A185:A187"/>
    <mergeCell ref="A189:A190"/>
    <mergeCell ref="A191:A193"/>
    <mergeCell ref="A194:A196"/>
    <mergeCell ref="A201:A203"/>
    <mergeCell ref="A204:A205"/>
    <mergeCell ref="A206:A207"/>
    <mergeCell ref="A208:A209"/>
    <mergeCell ref="A211:A212"/>
    <mergeCell ref="A214:A216"/>
    <mergeCell ref="A218:A219"/>
    <mergeCell ref="A220:A221"/>
    <mergeCell ref="A222:A223"/>
    <mergeCell ref="A229:A230"/>
    <mergeCell ref="A231:A232"/>
    <mergeCell ref="A235:A236"/>
    <mergeCell ref="A238:A239"/>
    <mergeCell ref="A241:A243"/>
    <mergeCell ref="A247:A248"/>
    <mergeCell ref="A250:A251"/>
    <mergeCell ref="A253:A255"/>
    <mergeCell ref="A256:A257"/>
    <mergeCell ref="A263:A265"/>
    <mergeCell ref="A266:A267"/>
    <mergeCell ref="A268:A269"/>
    <mergeCell ref="A274:A275"/>
    <mergeCell ref="A276:A277"/>
    <mergeCell ref="A280:A282"/>
    <mergeCell ref="A285:A286"/>
    <mergeCell ref="A289:A291"/>
    <mergeCell ref="A296:A297"/>
    <mergeCell ref="A298:A299"/>
    <mergeCell ref="A301:A302"/>
    <mergeCell ref="A303:A305"/>
    <mergeCell ref="A306:A307"/>
    <mergeCell ref="A308:A310"/>
    <mergeCell ref="A311:A312"/>
    <mergeCell ref="A313:A315"/>
    <mergeCell ref="A318:A321"/>
    <mergeCell ref="A322:A324"/>
    <mergeCell ref="A327:A328"/>
    <mergeCell ref="A329:A330"/>
    <mergeCell ref="A331:A332"/>
    <mergeCell ref="A333:A335"/>
    <mergeCell ref="A336:A337"/>
    <mergeCell ref="A341:A343"/>
    <mergeCell ref="A344:A346"/>
    <mergeCell ref="A347:A349"/>
    <mergeCell ref="A351:A352"/>
    <mergeCell ref="A353:A356"/>
    <mergeCell ref="A357:A359"/>
    <mergeCell ref="A361:A363"/>
    <mergeCell ref="A366:A369"/>
    <mergeCell ref="A370:A372"/>
    <mergeCell ref="A373:A374"/>
    <mergeCell ref="A376:A377"/>
    <mergeCell ref="A378:A379"/>
    <mergeCell ref="A381:A383"/>
    <mergeCell ref="A387:A388"/>
    <mergeCell ref="A389:A392"/>
    <mergeCell ref="A393:A394"/>
    <mergeCell ref="A397:A398"/>
    <mergeCell ref="A399:A400"/>
    <mergeCell ref="A401:A402"/>
    <mergeCell ref="A403:A405"/>
    <mergeCell ref="A406:A408"/>
    <mergeCell ref="A410:A418"/>
    <mergeCell ref="A420:A423"/>
    <mergeCell ref="A424:A425"/>
    <mergeCell ref="A427:A428"/>
    <mergeCell ref="A431:A432"/>
    <mergeCell ref="A434:A435"/>
    <mergeCell ref="A436:A437"/>
    <mergeCell ref="A438:A440"/>
    <mergeCell ref="A441:A442"/>
    <mergeCell ref="A443:A444"/>
    <mergeCell ref="A447:A448"/>
    <mergeCell ref="A450:A451"/>
    <mergeCell ref="A452:A454"/>
    <mergeCell ref="A455:A457"/>
    <mergeCell ref="A458:A460"/>
    <mergeCell ref="A461:A463"/>
    <mergeCell ref="A464:A465"/>
    <mergeCell ref="A466:A469"/>
    <mergeCell ref="A472:A474"/>
    <mergeCell ref="A475:A476"/>
    <mergeCell ref="A480:A482"/>
    <mergeCell ref="A483:A484"/>
    <mergeCell ref="A485:A488"/>
    <mergeCell ref="A489:A490"/>
    <mergeCell ref="A491:A493"/>
    <mergeCell ref="A494:A496"/>
    <mergeCell ref="A497:A499"/>
    <mergeCell ref="A501:A502"/>
    <mergeCell ref="A503:A505"/>
    <mergeCell ref="A506:A507"/>
    <mergeCell ref="A509:A510"/>
    <mergeCell ref="A516:A517"/>
    <mergeCell ref="A518:A520"/>
    <mergeCell ref="A521:A523"/>
    <mergeCell ref="A525:A526"/>
    <mergeCell ref="A529:A530"/>
    <mergeCell ref="A532:A534"/>
    <mergeCell ref="A537:A539"/>
    <mergeCell ref="A540:A546"/>
    <mergeCell ref="A549:A550"/>
    <mergeCell ref="A552:A553"/>
    <mergeCell ref="A554:A557"/>
    <mergeCell ref="A558:A560"/>
    <mergeCell ref="A562:A565"/>
    <mergeCell ref="A566:A567"/>
    <mergeCell ref="A571:A573"/>
    <mergeCell ref="A576:A579"/>
    <mergeCell ref="A580:A582"/>
    <mergeCell ref="A585:A586"/>
    <mergeCell ref="A587:A588"/>
    <mergeCell ref="A589:A590"/>
    <mergeCell ref="A591:A592"/>
    <mergeCell ref="A596:A597"/>
    <mergeCell ref="A599:A600"/>
    <mergeCell ref="A602:A603"/>
    <mergeCell ref="A604:A605"/>
    <mergeCell ref="A610:A612"/>
    <mergeCell ref="B4:B6"/>
    <mergeCell ref="B8:B9"/>
    <mergeCell ref="B12:B14"/>
    <mergeCell ref="B23:B25"/>
    <mergeCell ref="B28:B29"/>
    <mergeCell ref="B30:B31"/>
    <mergeCell ref="B32:B35"/>
    <mergeCell ref="B36:B37"/>
    <mergeCell ref="B42:B43"/>
    <mergeCell ref="B44:B46"/>
    <mergeCell ref="B48:B49"/>
    <mergeCell ref="B51:B53"/>
    <mergeCell ref="B55:B58"/>
    <mergeCell ref="B63:B65"/>
    <mergeCell ref="B67:B68"/>
    <mergeCell ref="B69:B70"/>
    <mergeCell ref="B71:B74"/>
    <mergeCell ref="B79:B80"/>
    <mergeCell ref="B81:B82"/>
    <mergeCell ref="B84:B87"/>
    <mergeCell ref="B88:B90"/>
    <mergeCell ref="B94:B95"/>
    <mergeCell ref="B96:B97"/>
    <mergeCell ref="B99:B101"/>
    <mergeCell ref="B103:B104"/>
    <mergeCell ref="B106:B107"/>
    <mergeCell ref="B108:B110"/>
    <mergeCell ref="B111:B114"/>
    <mergeCell ref="B115:B116"/>
    <mergeCell ref="B118:B119"/>
    <mergeCell ref="B120:B121"/>
    <mergeCell ref="B122:B123"/>
    <mergeCell ref="B130:B131"/>
    <mergeCell ref="B133:B134"/>
    <mergeCell ref="B139:B142"/>
    <mergeCell ref="B143:B145"/>
    <mergeCell ref="B147:B148"/>
    <mergeCell ref="B149:B150"/>
    <mergeCell ref="B151:B153"/>
    <mergeCell ref="B155:B156"/>
    <mergeCell ref="B158:B160"/>
    <mergeCell ref="B163:B164"/>
    <mergeCell ref="B166:B167"/>
    <mergeCell ref="B168:B169"/>
    <mergeCell ref="B173:B174"/>
    <mergeCell ref="B175:B176"/>
    <mergeCell ref="B178:B179"/>
    <mergeCell ref="B181:B182"/>
    <mergeCell ref="B185:B187"/>
    <mergeCell ref="B189:B190"/>
    <mergeCell ref="B191:B193"/>
    <mergeCell ref="B194:B196"/>
    <mergeCell ref="B201:B203"/>
    <mergeCell ref="B204:B205"/>
    <mergeCell ref="B206:B207"/>
    <mergeCell ref="B208:B209"/>
    <mergeCell ref="B211:B212"/>
    <mergeCell ref="B214:B216"/>
    <mergeCell ref="B218:B219"/>
    <mergeCell ref="B220:B221"/>
    <mergeCell ref="B222:B223"/>
    <mergeCell ref="B229:B230"/>
    <mergeCell ref="B231:B232"/>
    <mergeCell ref="B235:B236"/>
    <mergeCell ref="B238:B239"/>
    <mergeCell ref="B241:B243"/>
    <mergeCell ref="B247:B248"/>
    <mergeCell ref="B250:B251"/>
    <mergeCell ref="B253:B255"/>
    <mergeCell ref="B256:B257"/>
    <mergeCell ref="B263:B265"/>
    <mergeCell ref="B266:B267"/>
    <mergeCell ref="B268:B269"/>
    <mergeCell ref="B274:B275"/>
    <mergeCell ref="B276:B277"/>
    <mergeCell ref="B280:B282"/>
    <mergeCell ref="B285:B286"/>
    <mergeCell ref="B289:B291"/>
    <mergeCell ref="B296:B297"/>
    <mergeCell ref="B298:B299"/>
    <mergeCell ref="B301:B302"/>
    <mergeCell ref="B303:B305"/>
    <mergeCell ref="B306:B307"/>
    <mergeCell ref="B308:B310"/>
    <mergeCell ref="B311:B312"/>
    <mergeCell ref="B313:B315"/>
    <mergeCell ref="B318:B321"/>
    <mergeCell ref="B322:B324"/>
    <mergeCell ref="B327:B328"/>
    <mergeCell ref="B329:B330"/>
    <mergeCell ref="B331:B332"/>
    <mergeCell ref="B333:B335"/>
    <mergeCell ref="B336:B337"/>
    <mergeCell ref="B341:B343"/>
    <mergeCell ref="B344:B346"/>
    <mergeCell ref="B347:B349"/>
    <mergeCell ref="B351:B352"/>
    <mergeCell ref="B353:B356"/>
    <mergeCell ref="B357:B359"/>
    <mergeCell ref="B361:B363"/>
    <mergeCell ref="B366:B369"/>
    <mergeCell ref="B370:B372"/>
    <mergeCell ref="B373:B374"/>
    <mergeCell ref="B376:B377"/>
    <mergeCell ref="B378:B379"/>
    <mergeCell ref="B381:B383"/>
    <mergeCell ref="B387:B388"/>
    <mergeCell ref="B389:B392"/>
    <mergeCell ref="B393:B394"/>
    <mergeCell ref="B397:B398"/>
    <mergeCell ref="B399:B400"/>
    <mergeCell ref="B401:B402"/>
    <mergeCell ref="B403:B405"/>
    <mergeCell ref="B406:B408"/>
    <mergeCell ref="B410:B418"/>
    <mergeCell ref="B420:B423"/>
    <mergeCell ref="B424:B425"/>
    <mergeCell ref="B427:B428"/>
    <mergeCell ref="B431:B432"/>
    <mergeCell ref="B434:B435"/>
    <mergeCell ref="B436:B437"/>
    <mergeCell ref="B438:B440"/>
    <mergeCell ref="B441:B442"/>
    <mergeCell ref="B443:B444"/>
    <mergeCell ref="B447:B448"/>
    <mergeCell ref="B450:B451"/>
    <mergeCell ref="B452:B454"/>
    <mergeCell ref="B455:B457"/>
    <mergeCell ref="B458:B460"/>
    <mergeCell ref="B461:B463"/>
    <mergeCell ref="B464:B465"/>
    <mergeCell ref="B466:B469"/>
    <mergeCell ref="B472:B474"/>
    <mergeCell ref="B475:B476"/>
    <mergeCell ref="B480:B482"/>
    <mergeCell ref="B483:B484"/>
    <mergeCell ref="B485:B488"/>
    <mergeCell ref="B489:B490"/>
    <mergeCell ref="B491:B493"/>
    <mergeCell ref="B494:B496"/>
    <mergeCell ref="B497:B499"/>
    <mergeCell ref="B501:B502"/>
    <mergeCell ref="B503:B505"/>
    <mergeCell ref="B506:B507"/>
    <mergeCell ref="B509:B510"/>
    <mergeCell ref="B516:B517"/>
    <mergeCell ref="B518:B520"/>
    <mergeCell ref="B521:B523"/>
    <mergeCell ref="B525:B526"/>
    <mergeCell ref="B529:B530"/>
    <mergeCell ref="B532:B534"/>
    <mergeCell ref="B537:B539"/>
    <mergeCell ref="B540:B546"/>
    <mergeCell ref="B549:B550"/>
    <mergeCell ref="B552:B553"/>
    <mergeCell ref="B554:B557"/>
    <mergeCell ref="B558:B560"/>
    <mergeCell ref="B562:B565"/>
    <mergeCell ref="B566:B567"/>
    <mergeCell ref="B571:B573"/>
    <mergeCell ref="B576:B579"/>
    <mergeCell ref="B580:B582"/>
    <mergeCell ref="B585:B586"/>
    <mergeCell ref="B587:B588"/>
    <mergeCell ref="B589:B590"/>
    <mergeCell ref="B591:B592"/>
    <mergeCell ref="B596:B597"/>
    <mergeCell ref="B599:B600"/>
    <mergeCell ref="B602:B603"/>
    <mergeCell ref="B604:B605"/>
    <mergeCell ref="B610:B612"/>
    <mergeCell ref="C4:C6"/>
    <mergeCell ref="C8:C9"/>
    <mergeCell ref="C12:C14"/>
    <mergeCell ref="C23:C25"/>
    <mergeCell ref="C28:C29"/>
    <mergeCell ref="C30:C31"/>
    <mergeCell ref="C32:C35"/>
    <mergeCell ref="C36:C37"/>
    <mergeCell ref="C42:C43"/>
    <mergeCell ref="C44:C46"/>
    <mergeCell ref="C48:C49"/>
    <mergeCell ref="C51:C53"/>
    <mergeCell ref="C55:C58"/>
    <mergeCell ref="C63:C65"/>
    <mergeCell ref="C67:C68"/>
    <mergeCell ref="C69:C70"/>
    <mergeCell ref="C71:C74"/>
    <mergeCell ref="C79:C80"/>
    <mergeCell ref="C81:C82"/>
    <mergeCell ref="C84:C87"/>
    <mergeCell ref="C88:C90"/>
    <mergeCell ref="C94:C95"/>
    <mergeCell ref="C96:C97"/>
    <mergeCell ref="C99:C101"/>
    <mergeCell ref="C103:C104"/>
    <mergeCell ref="C106:C107"/>
    <mergeCell ref="C108:C110"/>
    <mergeCell ref="C111:C114"/>
    <mergeCell ref="C115:C116"/>
    <mergeCell ref="C118:C119"/>
    <mergeCell ref="C120:C121"/>
    <mergeCell ref="C122:C123"/>
    <mergeCell ref="C130:C131"/>
    <mergeCell ref="C133:C134"/>
    <mergeCell ref="C139:C142"/>
    <mergeCell ref="C143:C145"/>
    <mergeCell ref="C147:C148"/>
    <mergeCell ref="C149:C150"/>
    <mergeCell ref="C151:C153"/>
    <mergeCell ref="C155:C156"/>
    <mergeCell ref="C158:C160"/>
    <mergeCell ref="C163:C164"/>
    <mergeCell ref="C166:C167"/>
    <mergeCell ref="C168:C169"/>
    <mergeCell ref="C173:C174"/>
    <mergeCell ref="C175:C176"/>
    <mergeCell ref="C178:C179"/>
    <mergeCell ref="C181:C182"/>
    <mergeCell ref="C185:C187"/>
    <mergeCell ref="C189:C190"/>
    <mergeCell ref="C191:C193"/>
    <mergeCell ref="C194:C196"/>
    <mergeCell ref="C201:C203"/>
    <mergeCell ref="C204:C205"/>
    <mergeCell ref="C206:C207"/>
    <mergeCell ref="C208:C209"/>
    <mergeCell ref="C211:C212"/>
    <mergeCell ref="C214:C216"/>
    <mergeCell ref="C218:C219"/>
    <mergeCell ref="C220:C221"/>
    <mergeCell ref="C222:C223"/>
    <mergeCell ref="C229:C230"/>
    <mergeCell ref="C231:C232"/>
    <mergeCell ref="C235:C236"/>
    <mergeCell ref="C238:C239"/>
    <mergeCell ref="C241:C243"/>
    <mergeCell ref="C247:C248"/>
    <mergeCell ref="C250:C251"/>
    <mergeCell ref="C253:C255"/>
    <mergeCell ref="C256:C257"/>
    <mergeCell ref="C263:C265"/>
    <mergeCell ref="C266:C267"/>
    <mergeCell ref="C268:C269"/>
    <mergeCell ref="C274:C275"/>
    <mergeCell ref="C276:C277"/>
    <mergeCell ref="C280:C282"/>
    <mergeCell ref="C285:C286"/>
    <mergeCell ref="C289:C291"/>
    <mergeCell ref="C296:C297"/>
    <mergeCell ref="C298:C299"/>
    <mergeCell ref="C301:C302"/>
    <mergeCell ref="C303:C305"/>
    <mergeCell ref="C306:C307"/>
    <mergeCell ref="C308:C310"/>
    <mergeCell ref="C311:C312"/>
    <mergeCell ref="C313:C315"/>
    <mergeCell ref="C318:C321"/>
    <mergeCell ref="C322:C324"/>
    <mergeCell ref="C327:C328"/>
    <mergeCell ref="C329:C330"/>
    <mergeCell ref="C331:C332"/>
    <mergeCell ref="C333:C335"/>
    <mergeCell ref="C336:C337"/>
    <mergeCell ref="C341:C343"/>
    <mergeCell ref="C344:C346"/>
    <mergeCell ref="C347:C349"/>
    <mergeCell ref="C351:C352"/>
    <mergeCell ref="C353:C356"/>
    <mergeCell ref="C357:C359"/>
    <mergeCell ref="C361:C363"/>
    <mergeCell ref="C366:C369"/>
    <mergeCell ref="C370:C372"/>
    <mergeCell ref="C373:C374"/>
    <mergeCell ref="C376:C377"/>
    <mergeCell ref="C378:C379"/>
    <mergeCell ref="C381:C383"/>
    <mergeCell ref="C387:C388"/>
    <mergeCell ref="C389:C392"/>
    <mergeCell ref="C393:C394"/>
    <mergeCell ref="C397:C398"/>
    <mergeCell ref="C399:C400"/>
    <mergeCell ref="C401:C402"/>
    <mergeCell ref="C403:C405"/>
    <mergeCell ref="C406:C408"/>
    <mergeCell ref="C410:C418"/>
    <mergeCell ref="C420:C423"/>
    <mergeCell ref="C424:C425"/>
    <mergeCell ref="C427:C428"/>
    <mergeCell ref="C431:C432"/>
    <mergeCell ref="C434:C435"/>
    <mergeCell ref="C436:C437"/>
    <mergeCell ref="C438:C440"/>
    <mergeCell ref="C441:C442"/>
    <mergeCell ref="C443:C444"/>
    <mergeCell ref="C447:C448"/>
    <mergeCell ref="C450:C451"/>
    <mergeCell ref="C452:C454"/>
    <mergeCell ref="C455:C457"/>
    <mergeCell ref="C458:C460"/>
    <mergeCell ref="C461:C463"/>
    <mergeCell ref="C464:C465"/>
    <mergeCell ref="C466:C469"/>
    <mergeCell ref="C472:C474"/>
    <mergeCell ref="C475:C476"/>
    <mergeCell ref="C480:C482"/>
    <mergeCell ref="C483:C484"/>
    <mergeCell ref="C485:C488"/>
    <mergeCell ref="C489:C490"/>
    <mergeCell ref="C491:C493"/>
    <mergeCell ref="C494:C496"/>
    <mergeCell ref="C497:C499"/>
    <mergeCell ref="C501:C502"/>
    <mergeCell ref="C503:C505"/>
    <mergeCell ref="C506:C507"/>
    <mergeCell ref="C509:C510"/>
    <mergeCell ref="C516:C517"/>
    <mergeCell ref="C518:C520"/>
    <mergeCell ref="C521:C523"/>
    <mergeCell ref="C525:C526"/>
    <mergeCell ref="C529:C530"/>
    <mergeCell ref="C532:C534"/>
    <mergeCell ref="C537:C539"/>
    <mergeCell ref="C540:C546"/>
    <mergeCell ref="C549:C550"/>
    <mergeCell ref="C552:C553"/>
    <mergeCell ref="C554:C557"/>
    <mergeCell ref="C558:C560"/>
    <mergeCell ref="C562:C565"/>
    <mergeCell ref="C566:C567"/>
    <mergeCell ref="C571:C573"/>
    <mergeCell ref="C576:C579"/>
    <mergeCell ref="C580:C582"/>
    <mergeCell ref="C585:C586"/>
    <mergeCell ref="C587:C588"/>
    <mergeCell ref="C589:C590"/>
    <mergeCell ref="C591:C592"/>
    <mergeCell ref="C596:C597"/>
    <mergeCell ref="C599:C600"/>
    <mergeCell ref="C602:C603"/>
    <mergeCell ref="C604:C605"/>
    <mergeCell ref="C610:C612"/>
    <mergeCell ref="D410:D412"/>
    <mergeCell ref="D413:D415"/>
    <mergeCell ref="D416:D418"/>
    <mergeCell ref="D540:D544"/>
    <mergeCell ref="B1:E2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2351"/>
  <sheetViews>
    <sheetView tabSelected="1" workbookViewId="0">
      <selection activeCell="A1" sqref="A1:C1"/>
    </sheetView>
  </sheetViews>
  <sheetFormatPr defaultColWidth="9" defaultRowHeight="14.25"/>
  <cols>
    <col min="1" max="1" width="9" style="3"/>
    <col min="2" max="2" width="27.75" style="4" customWidth="1"/>
    <col min="3" max="3" width="39.75" style="4" customWidth="1"/>
    <col min="4" max="16373" width="9" style="2"/>
    <col min="16374" max="16384" width="9" style="5"/>
  </cols>
  <sheetData>
    <row r="1" s="1" customFormat="1" ht="49" customHeight="1" spans="1:6">
      <c r="A1" s="6" t="s">
        <v>352</v>
      </c>
      <c r="B1" s="6"/>
      <c r="C1" s="6"/>
      <c r="D1" s="7"/>
      <c r="E1" s="7"/>
      <c r="F1" s="8"/>
    </row>
    <row r="2" s="2" customFormat="1" spans="1:3">
      <c r="A2" s="9" t="s">
        <v>2</v>
      </c>
      <c r="B2" s="9" t="s">
        <v>353</v>
      </c>
      <c r="C2" s="9" t="s">
        <v>5</v>
      </c>
    </row>
    <row r="3" spans="1:16373">
      <c r="A3" s="10">
        <v>1</v>
      </c>
      <c r="B3" s="11" t="s">
        <v>354</v>
      </c>
      <c r="C3" s="12">
        <v>2395</v>
      </c>
      <c r="XES3" s="5"/>
    </row>
    <row r="4" spans="1:16373">
      <c r="A4" s="10">
        <v>2</v>
      </c>
      <c r="B4" s="11" t="s">
        <v>355</v>
      </c>
      <c r="C4" s="12">
        <v>2395</v>
      </c>
      <c r="XES4" s="5"/>
    </row>
    <row r="5" spans="1:16373">
      <c r="A5" s="10">
        <v>3</v>
      </c>
      <c r="B5" s="11" t="s">
        <v>356</v>
      </c>
      <c r="C5" s="12">
        <v>1437</v>
      </c>
      <c r="XES5" s="5"/>
    </row>
    <row r="6" spans="1:16373">
      <c r="A6" s="10">
        <v>4</v>
      </c>
      <c r="B6" s="11" t="s">
        <v>357</v>
      </c>
      <c r="C6" s="12">
        <v>3212</v>
      </c>
      <c r="XES6" s="5"/>
    </row>
    <row r="7" spans="1:16373">
      <c r="A7" s="10">
        <v>5</v>
      </c>
      <c r="B7" s="11" t="s">
        <v>358</v>
      </c>
      <c r="C7" s="12">
        <v>2580</v>
      </c>
      <c r="XES7" s="5"/>
    </row>
    <row r="8" spans="1:16373">
      <c r="A8" s="10">
        <v>6</v>
      </c>
      <c r="B8" s="11" t="s">
        <v>359</v>
      </c>
      <c r="C8" s="12">
        <v>2395</v>
      </c>
      <c r="XES8" s="5"/>
    </row>
    <row r="9" spans="1:16373">
      <c r="A9" s="10">
        <v>7</v>
      </c>
      <c r="B9" s="11" t="s">
        <v>360</v>
      </c>
      <c r="C9" s="12">
        <v>2774</v>
      </c>
      <c r="XES9" s="5"/>
    </row>
    <row r="10" spans="1:16373">
      <c r="A10" s="10">
        <v>8</v>
      </c>
      <c r="B10" s="11" t="s">
        <v>361</v>
      </c>
      <c r="C10" s="12">
        <v>1478</v>
      </c>
      <c r="XES10" s="5"/>
    </row>
    <row r="11" spans="1:16373">
      <c r="A11" s="10">
        <v>9</v>
      </c>
      <c r="B11" s="11" t="s">
        <v>362</v>
      </c>
      <c r="C11" s="12">
        <v>645</v>
      </c>
      <c r="XES11" s="5"/>
    </row>
    <row r="12" spans="1:16373">
      <c r="A12" s="10">
        <v>10</v>
      </c>
      <c r="B12" s="11" t="s">
        <v>363</v>
      </c>
      <c r="C12" s="12">
        <v>1916</v>
      </c>
      <c r="XES12" s="5"/>
    </row>
    <row r="13" spans="1:16373">
      <c r="A13" s="10">
        <v>11</v>
      </c>
      <c r="B13" s="11" t="s">
        <v>364</v>
      </c>
      <c r="C13" s="12">
        <v>1916</v>
      </c>
      <c r="XES13" s="5"/>
    </row>
    <row r="14" spans="1:16373">
      <c r="A14" s="10">
        <v>12</v>
      </c>
      <c r="B14" s="11" t="s">
        <v>365</v>
      </c>
      <c r="C14" s="12">
        <v>2416</v>
      </c>
      <c r="XES14" s="5"/>
    </row>
    <row r="15" spans="1:16373">
      <c r="A15" s="10">
        <v>13</v>
      </c>
      <c r="B15" s="11" t="s">
        <v>366</v>
      </c>
      <c r="C15" s="12">
        <v>2416</v>
      </c>
      <c r="XES15" s="5"/>
    </row>
    <row r="16" spans="1:16373">
      <c r="A16" s="10">
        <v>14</v>
      </c>
      <c r="B16" s="11" t="s">
        <v>367</v>
      </c>
      <c r="C16" s="12">
        <v>2416</v>
      </c>
      <c r="XES16" s="5"/>
    </row>
    <row r="17" spans="1:16373">
      <c r="A17" s="10">
        <v>15</v>
      </c>
      <c r="B17" s="11" t="s">
        <v>368</v>
      </c>
      <c r="C17" s="12">
        <v>2416</v>
      </c>
      <c r="XES17" s="5"/>
    </row>
    <row r="18" spans="1:16373">
      <c r="A18" s="10">
        <v>16</v>
      </c>
      <c r="B18" s="11" t="s">
        <v>369</v>
      </c>
      <c r="C18" s="12">
        <v>2416</v>
      </c>
      <c r="XES18" s="5"/>
    </row>
    <row r="19" spans="1:16373">
      <c r="A19" s="10">
        <v>17</v>
      </c>
      <c r="B19" s="11" t="s">
        <v>370</v>
      </c>
      <c r="C19" s="12">
        <v>2416</v>
      </c>
      <c r="XES19" s="5"/>
    </row>
    <row r="20" spans="1:16373">
      <c r="A20" s="10">
        <v>18</v>
      </c>
      <c r="B20" s="11" t="s">
        <v>371</v>
      </c>
      <c r="C20" s="12">
        <v>1930</v>
      </c>
      <c r="XES20" s="5"/>
    </row>
    <row r="21" spans="1:16373">
      <c r="A21" s="10">
        <v>19</v>
      </c>
      <c r="B21" s="11" t="s">
        <v>372</v>
      </c>
      <c r="C21" s="12">
        <v>2416</v>
      </c>
      <c r="XES21" s="5"/>
    </row>
    <row r="22" spans="1:16373">
      <c r="A22" s="10">
        <v>20</v>
      </c>
      <c r="B22" s="11" t="s">
        <v>373</v>
      </c>
      <c r="C22" s="12">
        <v>2416</v>
      </c>
      <c r="XES22" s="5"/>
    </row>
    <row r="23" spans="1:16373">
      <c r="A23" s="10">
        <v>21</v>
      </c>
      <c r="B23" s="11" t="s">
        <v>374</v>
      </c>
      <c r="C23" s="12">
        <v>2416</v>
      </c>
      <c r="XES23" s="5"/>
    </row>
    <row r="24" spans="1:16373">
      <c r="A24" s="10">
        <v>22</v>
      </c>
      <c r="B24" s="11" t="s">
        <v>375</v>
      </c>
      <c r="C24" s="12">
        <v>1930</v>
      </c>
      <c r="XES24" s="5"/>
    </row>
    <row r="25" spans="1:16373">
      <c r="A25" s="10">
        <v>23</v>
      </c>
      <c r="B25" s="11" t="s">
        <v>376</v>
      </c>
      <c r="C25" s="12">
        <v>2395</v>
      </c>
      <c r="XES25" s="5"/>
    </row>
    <row r="26" spans="1:16373">
      <c r="A26" s="10">
        <v>24</v>
      </c>
      <c r="B26" s="11" t="s">
        <v>377</v>
      </c>
      <c r="C26" s="12">
        <v>479</v>
      </c>
      <c r="XES26" s="5"/>
    </row>
    <row r="27" spans="1:16373">
      <c r="A27" s="10">
        <v>25</v>
      </c>
      <c r="B27" s="11" t="s">
        <v>378</v>
      </c>
      <c r="C27" s="12">
        <v>2395</v>
      </c>
      <c r="XES27" s="5"/>
    </row>
    <row r="28" spans="1:16373">
      <c r="A28" s="10">
        <v>26</v>
      </c>
      <c r="B28" s="11" t="s">
        <v>379</v>
      </c>
      <c r="C28" s="12">
        <v>2395</v>
      </c>
      <c r="XES28" s="5"/>
    </row>
    <row r="29" spans="1:16373">
      <c r="A29" s="10">
        <v>27</v>
      </c>
      <c r="B29" s="11" t="s">
        <v>380</v>
      </c>
      <c r="C29" s="12">
        <v>2395</v>
      </c>
      <c r="XES29" s="5"/>
    </row>
    <row r="30" spans="1:16373">
      <c r="A30" s="10">
        <v>28</v>
      </c>
      <c r="B30" s="11" t="s">
        <v>381</v>
      </c>
      <c r="C30" s="12">
        <v>2395</v>
      </c>
      <c r="XES30" s="5"/>
    </row>
    <row r="31" spans="1:16373">
      <c r="A31" s="10">
        <v>29</v>
      </c>
      <c r="B31" s="11" t="s">
        <v>382</v>
      </c>
      <c r="C31" s="12">
        <v>2716</v>
      </c>
      <c r="XES31" s="5"/>
    </row>
    <row r="32" spans="1:16373">
      <c r="A32" s="10">
        <v>30</v>
      </c>
      <c r="B32" s="11" t="s">
        <v>383</v>
      </c>
      <c r="C32" s="12">
        <v>2395</v>
      </c>
      <c r="XES32" s="5"/>
    </row>
    <row r="33" spans="1:16373">
      <c r="A33" s="10">
        <v>31</v>
      </c>
      <c r="B33" s="11" t="s">
        <v>384</v>
      </c>
      <c r="C33" s="12">
        <v>2395</v>
      </c>
      <c r="XES33" s="5"/>
    </row>
    <row r="34" spans="1:16373">
      <c r="A34" s="10">
        <v>32</v>
      </c>
      <c r="B34" s="11" t="s">
        <v>385</v>
      </c>
      <c r="C34" s="12">
        <v>2395</v>
      </c>
      <c r="XES34" s="5"/>
    </row>
    <row r="35" spans="1:16373">
      <c r="A35" s="10">
        <v>33</v>
      </c>
      <c r="B35" s="11" t="s">
        <v>386</v>
      </c>
      <c r="C35" s="12">
        <v>3185</v>
      </c>
      <c r="XES35" s="5"/>
    </row>
    <row r="36" spans="1:16373">
      <c r="A36" s="10">
        <v>34</v>
      </c>
      <c r="B36" s="11" t="s">
        <v>387</v>
      </c>
      <c r="C36" s="12">
        <v>2828</v>
      </c>
      <c r="XES36" s="5"/>
    </row>
    <row r="37" spans="1:16373">
      <c r="A37" s="10">
        <v>35</v>
      </c>
      <c r="B37" s="11" t="s">
        <v>388</v>
      </c>
      <c r="C37" s="12">
        <v>2395</v>
      </c>
      <c r="XES37" s="5"/>
    </row>
    <row r="38" spans="1:16373">
      <c r="A38" s="10">
        <v>36</v>
      </c>
      <c r="B38" s="11" t="s">
        <v>389</v>
      </c>
      <c r="C38" s="12">
        <v>2395</v>
      </c>
      <c r="XES38" s="5"/>
    </row>
    <row r="39" spans="1:16373">
      <c r="A39" s="10">
        <v>37</v>
      </c>
      <c r="B39" s="11" t="s">
        <v>390</v>
      </c>
      <c r="C39" s="12">
        <v>2716</v>
      </c>
      <c r="XES39" s="5"/>
    </row>
    <row r="40" spans="1:16373">
      <c r="A40" s="10">
        <v>38</v>
      </c>
      <c r="B40" s="11" t="s">
        <v>391</v>
      </c>
      <c r="C40" s="12">
        <v>1136</v>
      </c>
      <c r="XES40" s="5"/>
    </row>
    <row r="41" spans="1:16373">
      <c r="A41" s="10">
        <v>39</v>
      </c>
      <c r="B41" s="11" t="s">
        <v>392</v>
      </c>
      <c r="C41" s="12">
        <v>2927</v>
      </c>
      <c r="XES41" s="5"/>
    </row>
    <row r="42" spans="1:16373">
      <c r="A42" s="10">
        <v>40</v>
      </c>
      <c r="B42" s="11" t="s">
        <v>393</v>
      </c>
      <c r="C42" s="12">
        <v>2395</v>
      </c>
      <c r="XES42" s="5"/>
    </row>
    <row r="43" spans="1:16373">
      <c r="A43" s="10">
        <v>41</v>
      </c>
      <c r="B43" s="11" t="s">
        <v>394</v>
      </c>
      <c r="C43" s="12">
        <v>3161</v>
      </c>
      <c r="XES43" s="5"/>
    </row>
    <row r="44" spans="1:16373">
      <c r="A44" s="10">
        <v>42</v>
      </c>
      <c r="B44" s="11" t="s">
        <v>395</v>
      </c>
      <c r="C44" s="12">
        <v>2395</v>
      </c>
      <c r="XES44" s="5"/>
    </row>
    <row r="45" spans="1:16373">
      <c r="A45" s="10">
        <v>43</v>
      </c>
      <c r="B45" s="11" t="s">
        <v>396</v>
      </c>
      <c r="C45" s="12">
        <v>1916</v>
      </c>
      <c r="XES45" s="5"/>
    </row>
    <row r="46" spans="1:16373">
      <c r="A46" s="10">
        <v>44</v>
      </c>
      <c r="B46" s="11" t="s">
        <v>397</v>
      </c>
      <c r="C46" s="12">
        <v>2395</v>
      </c>
      <c r="XES46" s="5"/>
    </row>
    <row r="47" spans="1:16373">
      <c r="A47" s="10">
        <v>45</v>
      </c>
      <c r="B47" s="11" t="s">
        <v>398</v>
      </c>
      <c r="C47" s="12">
        <v>2395</v>
      </c>
      <c r="XES47" s="5"/>
    </row>
    <row r="48" spans="1:16373">
      <c r="A48" s="10">
        <v>46</v>
      </c>
      <c r="B48" s="11" t="s">
        <v>399</v>
      </c>
      <c r="C48" s="12">
        <v>2395</v>
      </c>
      <c r="XES48" s="5"/>
    </row>
    <row r="49" spans="1:16373">
      <c r="A49" s="10">
        <v>47</v>
      </c>
      <c r="B49" s="11" t="s">
        <v>400</v>
      </c>
      <c r="C49" s="12">
        <v>2395</v>
      </c>
      <c r="XES49" s="5"/>
    </row>
    <row r="50" spans="1:16373">
      <c r="A50" s="10">
        <v>48</v>
      </c>
      <c r="B50" s="11" t="s">
        <v>401</v>
      </c>
      <c r="C50" s="12">
        <v>2395</v>
      </c>
      <c r="XES50" s="5"/>
    </row>
    <row r="51" spans="1:16373">
      <c r="A51" s="10">
        <v>49</v>
      </c>
      <c r="B51" s="11" t="s">
        <v>402</v>
      </c>
      <c r="C51" s="12">
        <v>2791</v>
      </c>
      <c r="XES51" s="5"/>
    </row>
    <row r="52" spans="1:16373">
      <c r="A52" s="10">
        <v>50</v>
      </c>
      <c r="B52" s="11" t="s">
        <v>403</v>
      </c>
      <c r="C52" s="12">
        <v>2395</v>
      </c>
      <c r="XES52" s="5"/>
    </row>
    <row r="53" spans="1:16373">
      <c r="A53" s="10">
        <v>51</v>
      </c>
      <c r="B53" s="11" t="s">
        <v>404</v>
      </c>
      <c r="C53" s="12">
        <v>2395</v>
      </c>
      <c r="XES53" s="5"/>
    </row>
    <row r="54" spans="1:16373">
      <c r="A54" s="10">
        <v>52</v>
      </c>
      <c r="B54" s="11" t="s">
        <v>405</v>
      </c>
      <c r="C54" s="12">
        <v>1916</v>
      </c>
      <c r="XES54" s="5"/>
    </row>
    <row r="55" spans="1:16373">
      <c r="A55" s="10">
        <v>53</v>
      </c>
      <c r="B55" s="11" t="s">
        <v>406</v>
      </c>
      <c r="C55" s="12">
        <v>2395</v>
      </c>
      <c r="XES55" s="5"/>
    </row>
    <row r="56" spans="1:16373">
      <c r="A56" s="10">
        <v>54</v>
      </c>
      <c r="B56" s="11" t="s">
        <v>407</v>
      </c>
      <c r="C56" s="12">
        <v>1916</v>
      </c>
      <c r="XES56" s="5"/>
    </row>
    <row r="57" spans="1:16373">
      <c r="A57" s="10">
        <v>55</v>
      </c>
      <c r="B57" s="11" t="s">
        <v>408</v>
      </c>
      <c r="C57" s="12">
        <v>2395</v>
      </c>
      <c r="XES57" s="5"/>
    </row>
    <row r="58" spans="1:16373">
      <c r="A58" s="10">
        <v>56</v>
      </c>
      <c r="B58" s="11" t="s">
        <v>409</v>
      </c>
      <c r="C58" s="12">
        <v>2580</v>
      </c>
      <c r="XES58" s="5"/>
    </row>
    <row r="59" spans="1:16373">
      <c r="A59" s="10">
        <v>57</v>
      </c>
      <c r="B59" s="11" t="s">
        <v>410</v>
      </c>
      <c r="C59" s="12">
        <v>2395</v>
      </c>
      <c r="XES59" s="5"/>
    </row>
    <row r="60" spans="1:16373">
      <c r="A60" s="10">
        <v>58</v>
      </c>
      <c r="B60" s="11" t="s">
        <v>411</v>
      </c>
      <c r="C60" s="12">
        <v>2395</v>
      </c>
      <c r="XES60" s="5"/>
    </row>
    <row r="61" spans="1:16373">
      <c r="A61" s="10">
        <v>59</v>
      </c>
      <c r="B61" s="11" t="s">
        <v>412</v>
      </c>
      <c r="C61" s="12">
        <v>2395</v>
      </c>
      <c r="XES61" s="5"/>
    </row>
    <row r="62" spans="1:16373">
      <c r="A62" s="10">
        <v>60</v>
      </c>
      <c r="B62" s="11" t="s">
        <v>413</v>
      </c>
      <c r="C62" s="12">
        <v>2395</v>
      </c>
      <c r="XES62" s="5"/>
    </row>
    <row r="63" spans="1:16373">
      <c r="A63" s="10">
        <v>61</v>
      </c>
      <c r="B63" s="11" t="s">
        <v>414</v>
      </c>
      <c r="C63" s="12">
        <v>2395</v>
      </c>
      <c r="XES63" s="5"/>
    </row>
    <row r="64" spans="1:16373">
      <c r="A64" s="10">
        <v>62</v>
      </c>
      <c r="B64" s="11" t="s">
        <v>415</v>
      </c>
      <c r="C64" s="12">
        <v>2440</v>
      </c>
      <c r="XES64" s="5"/>
    </row>
    <row r="65" spans="1:16373">
      <c r="A65" s="10">
        <v>63</v>
      </c>
      <c r="B65" s="11" t="s">
        <v>416</v>
      </c>
      <c r="C65" s="12">
        <v>2644</v>
      </c>
      <c r="XES65" s="5"/>
    </row>
    <row r="66" spans="1:16373">
      <c r="A66" s="10">
        <v>64</v>
      </c>
      <c r="B66" s="11" t="s">
        <v>417</v>
      </c>
      <c r="C66" s="12">
        <v>2395</v>
      </c>
      <c r="XES66" s="5"/>
    </row>
    <row r="67" spans="1:16373">
      <c r="A67" s="10">
        <v>65</v>
      </c>
      <c r="B67" s="11" t="s">
        <v>418</v>
      </c>
      <c r="C67" s="12">
        <v>2509</v>
      </c>
      <c r="XES67" s="5"/>
    </row>
    <row r="68" spans="1:16373">
      <c r="A68" s="10">
        <v>66</v>
      </c>
      <c r="B68" s="11" t="s">
        <v>419</v>
      </c>
      <c r="C68" s="12">
        <v>2395</v>
      </c>
      <c r="XES68" s="5"/>
    </row>
    <row r="69" spans="1:16373">
      <c r="A69" s="10">
        <v>67</v>
      </c>
      <c r="B69" s="11" t="s">
        <v>420</v>
      </c>
      <c r="C69" s="12">
        <v>2395</v>
      </c>
      <c r="XES69" s="5"/>
    </row>
    <row r="70" spans="1:16373">
      <c r="A70" s="10">
        <v>68</v>
      </c>
      <c r="B70" s="11" t="s">
        <v>421</v>
      </c>
      <c r="C70" s="12">
        <v>2395</v>
      </c>
      <c r="XES70" s="5"/>
    </row>
    <row r="71" spans="1:16373">
      <c r="A71" s="10">
        <v>69</v>
      </c>
      <c r="B71" s="11" t="s">
        <v>422</v>
      </c>
      <c r="C71" s="12">
        <v>2395</v>
      </c>
      <c r="XES71" s="5"/>
    </row>
    <row r="72" spans="1:16373">
      <c r="A72" s="10">
        <v>70</v>
      </c>
      <c r="B72" s="11" t="s">
        <v>423</v>
      </c>
      <c r="C72" s="12">
        <v>2404</v>
      </c>
      <c r="XES72" s="5"/>
    </row>
    <row r="73" spans="1:16373">
      <c r="A73" s="10">
        <v>71</v>
      </c>
      <c r="B73" s="11" t="s">
        <v>424</v>
      </c>
      <c r="C73" s="12">
        <v>2875</v>
      </c>
      <c r="XES73" s="5"/>
    </row>
    <row r="74" spans="1:16373">
      <c r="A74" s="10">
        <v>72</v>
      </c>
      <c r="B74" s="11" t="s">
        <v>425</v>
      </c>
      <c r="C74" s="12">
        <v>2395</v>
      </c>
      <c r="XES74" s="5"/>
    </row>
    <row r="75" spans="1:16373">
      <c r="A75" s="10">
        <v>73</v>
      </c>
      <c r="B75" s="11" t="s">
        <v>426</v>
      </c>
      <c r="C75" s="12">
        <v>2470</v>
      </c>
      <c r="XES75" s="5"/>
    </row>
    <row r="76" spans="1:16373">
      <c r="A76" s="10">
        <v>74</v>
      </c>
      <c r="B76" s="11" t="s">
        <v>427</v>
      </c>
      <c r="C76" s="12">
        <v>2395</v>
      </c>
      <c r="XES76" s="5"/>
    </row>
    <row r="77" spans="1:16373">
      <c r="A77" s="10">
        <v>75</v>
      </c>
      <c r="B77" s="11" t="s">
        <v>428</v>
      </c>
      <c r="C77" s="12">
        <v>2395</v>
      </c>
      <c r="XES77" s="5"/>
    </row>
    <row r="78" spans="1:16373">
      <c r="A78" s="10">
        <v>76</v>
      </c>
      <c r="B78" s="11" t="s">
        <v>429</v>
      </c>
      <c r="C78" s="12">
        <v>2395</v>
      </c>
      <c r="XES78" s="5"/>
    </row>
    <row r="79" spans="1:16373">
      <c r="A79" s="10">
        <v>77</v>
      </c>
      <c r="B79" s="11" t="s">
        <v>430</v>
      </c>
      <c r="C79" s="12">
        <v>2395</v>
      </c>
      <c r="XES79" s="5"/>
    </row>
    <row r="80" spans="1:16373">
      <c r="A80" s="10">
        <v>78</v>
      </c>
      <c r="B80" s="11" t="s">
        <v>431</v>
      </c>
      <c r="C80" s="12">
        <v>2437</v>
      </c>
      <c r="XES80" s="5"/>
    </row>
    <row r="81" spans="1:16373">
      <c r="A81" s="10">
        <v>79</v>
      </c>
      <c r="B81" s="11" t="s">
        <v>432</v>
      </c>
      <c r="C81" s="12">
        <v>2689</v>
      </c>
      <c r="XES81" s="5"/>
    </row>
    <row r="82" spans="1:16373">
      <c r="A82" s="10">
        <v>80</v>
      </c>
      <c r="B82" s="11" t="s">
        <v>433</v>
      </c>
      <c r="C82" s="12">
        <v>2395</v>
      </c>
      <c r="XES82" s="5"/>
    </row>
    <row r="83" spans="1:16373">
      <c r="A83" s="10">
        <v>81</v>
      </c>
      <c r="B83" s="11" t="s">
        <v>434</v>
      </c>
      <c r="C83" s="12">
        <v>2575</v>
      </c>
      <c r="XES83" s="5"/>
    </row>
    <row r="84" spans="1:16373">
      <c r="A84" s="10">
        <v>82</v>
      </c>
      <c r="B84" s="11" t="s">
        <v>435</v>
      </c>
      <c r="C84" s="12">
        <v>3130</v>
      </c>
      <c r="XES84" s="5"/>
    </row>
    <row r="85" spans="1:16373">
      <c r="A85" s="10">
        <v>83</v>
      </c>
      <c r="B85" s="11" t="s">
        <v>436</v>
      </c>
      <c r="C85" s="12">
        <v>2395</v>
      </c>
      <c r="XES85" s="5"/>
    </row>
    <row r="86" spans="1:16373">
      <c r="A86" s="10">
        <v>84</v>
      </c>
      <c r="B86" s="11" t="s">
        <v>437</v>
      </c>
      <c r="C86" s="12">
        <v>2395</v>
      </c>
      <c r="XES86" s="5"/>
    </row>
    <row r="87" spans="1:16373">
      <c r="A87" s="10">
        <v>85</v>
      </c>
      <c r="B87" s="11" t="s">
        <v>438</v>
      </c>
      <c r="C87" s="12">
        <v>958</v>
      </c>
      <c r="XES87" s="5"/>
    </row>
    <row r="88" spans="1:16373">
      <c r="A88" s="10">
        <v>86</v>
      </c>
      <c r="B88" s="11" t="s">
        <v>439</v>
      </c>
      <c r="C88" s="12">
        <v>1916</v>
      </c>
      <c r="XES88" s="5"/>
    </row>
    <row r="89" spans="1:16373">
      <c r="A89" s="10">
        <v>87</v>
      </c>
      <c r="B89" s="11" t="s">
        <v>440</v>
      </c>
      <c r="C89" s="12">
        <v>1437</v>
      </c>
      <c r="XES89" s="5"/>
    </row>
    <row r="90" spans="1:16373">
      <c r="A90" s="10">
        <v>88</v>
      </c>
      <c r="B90" s="11" t="s">
        <v>441</v>
      </c>
      <c r="C90" s="12">
        <v>2395</v>
      </c>
      <c r="XES90" s="5"/>
    </row>
    <row r="91" spans="1:16373">
      <c r="A91" s="10">
        <v>89</v>
      </c>
      <c r="B91" s="11" t="s">
        <v>442</v>
      </c>
      <c r="C91" s="12">
        <v>2395</v>
      </c>
      <c r="XES91" s="5"/>
    </row>
    <row r="92" spans="1:16373">
      <c r="A92" s="10">
        <v>90</v>
      </c>
      <c r="B92" s="11" t="s">
        <v>443</v>
      </c>
      <c r="C92" s="12">
        <v>2395</v>
      </c>
      <c r="XES92" s="5"/>
    </row>
    <row r="93" spans="1:16373">
      <c r="A93" s="10">
        <v>91</v>
      </c>
      <c r="B93" s="11" t="s">
        <v>444</v>
      </c>
      <c r="C93" s="12">
        <v>1916</v>
      </c>
      <c r="XES93" s="5"/>
    </row>
    <row r="94" spans="1:16373">
      <c r="A94" s="10">
        <v>92</v>
      </c>
      <c r="B94" s="11" t="s">
        <v>445</v>
      </c>
      <c r="C94" s="12">
        <v>2395</v>
      </c>
      <c r="XES94" s="5"/>
    </row>
    <row r="95" spans="1:16373">
      <c r="A95" s="10">
        <v>93</v>
      </c>
      <c r="B95" s="11" t="s">
        <v>446</v>
      </c>
      <c r="C95" s="12">
        <v>2395</v>
      </c>
      <c r="XES95" s="5"/>
    </row>
    <row r="96" spans="1:16373">
      <c r="A96" s="10">
        <v>94</v>
      </c>
      <c r="B96" s="11" t="s">
        <v>447</v>
      </c>
      <c r="C96" s="12">
        <v>958</v>
      </c>
      <c r="XES96" s="5"/>
    </row>
    <row r="97" spans="1:16373">
      <c r="A97" s="10">
        <v>95</v>
      </c>
      <c r="B97" s="11" t="s">
        <v>448</v>
      </c>
      <c r="C97" s="12">
        <v>2395</v>
      </c>
      <c r="XES97" s="5"/>
    </row>
    <row r="98" spans="1:16373">
      <c r="A98" s="10">
        <v>96</v>
      </c>
      <c r="B98" s="11" t="s">
        <v>449</v>
      </c>
      <c r="C98" s="12">
        <v>2395</v>
      </c>
      <c r="XES98" s="5"/>
    </row>
    <row r="99" spans="1:16373">
      <c r="A99" s="10">
        <v>97</v>
      </c>
      <c r="B99" s="11" t="s">
        <v>450</v>
      </c>
      <c r="C99" s="12">
        <v>958</v>
      </c>
      <c r="XES99" s="5"/>
    </row>
    <row r="100" spans="1:16373">
      <c r="A100" s="10">
        <v>98</v>
      </c>
      <c r="B100" s="11" t="s">
        <v>451</v>
      </c>
      <c r="C100" s="12">
        <v>2395</v>
      </c>
      <c r="XES100" s="5"/>
    </row>
    <row r="101" spans="1:16373">
      <c r="A101" s="10">
        <v>99</v>
      </c>
      <c r="B101" s="11" t="s">
        <v>452</v>
      </c>
      <c r="C101" s="12">
        <v>1916</v>
      </c>
      <c r="XES101" s="5"/>
    </row>
    <row r="102" spans="1:16373">
      <c r="A102" s="10">
        <v>100</v>
      </c>
      <c r="B102" s="11" t="s">
        <v>453</v>
      </c>
      <c r="C102" s="12">
        <v>2395</v>
      </c>
      <c r="XES102" s="5"/>
    </row>
    <row r="103" spans="1:16373">
      <c r="A103" s="10">
        <v>101</v>
      </c>
      <c r="B103" s="11" t="s">
        <v>454</v>
      </c>
      <c r="C103" s="12">
        <v>2395</v>
      </c>
      <c r="XES103" s="5"/>
    </row>
    <row r="104" spans="1:16373">
      <c r="A104" s="10">
        <v>102</v>
      </c>
      <c r="B104" s="11" t="s">
        <v>455</v>
      </c>
      <c r="C104" s="12">
        <v>2395</v>
      </c>
      <c r="XES104" s="5"/>
    </row>
    <row r="105" spans="1:16373">
      <c r="A105" s="10">
        <v>103</v>
      </c>
      <c r="B105" s="11" t="s">
        <v>456</v>
      </c>
      <c r="C105" s="12">
        <v>2395</v>
      </c>
      <c r="XES105" s="5"/>
    </row>
    <row r="106" spans="1:16373">
      <c r="A106" s="10">
        <v>104</v>
      </c>
      <c r="B106" s="11" t="s">
        <v>457</v>
      </c>
      <c r="C106" s="12">
        <v>2395</v>
      </c>
      <c r="XES106" s="5"/>
    </row>
    <row r="107" spans="1:16373">
      <c r="A107" s="10">
        <v>105</v>
      </c>
      <c r="B107" s="11" t="s">
        <v>458</v>
      </c>
      <c r="C107" s="12">
        <v>2437</v>
      </c>
      <c r="XES107" s="5"/>
    </row>
    <row r="108" spans="1:16373">
      <c r="A108" s="10">
        <v>106</v>
      </c>
      <c r="B108" s="11" t="s">
        <v>459</v>
      </c>
      <c r="C108" s="12">
        <v>2653</v>
      </c>
      <c r="XES108" s="5"/>
    </row>
    <row r="109" spans="1:16373">
      <c r="A109" s="10">
        <v>107</v>
      </c>
      <c r="B109" s="11" t="s">
        <v>460</v>
      </c>
      <c r="C109" s="12">
        <v>2222</v>
      </c>
      <c r="XES109" s="5"/>
    </row>
    <row r="110" spans="1:16373">
      <c r="A110" s="10">
        <v>108</v>
      </c>
      <c r="B110" s="11" t="s">
        <v>461</v>
      </c>
      <c r="C110" s="12">
        <v>2992</v>
      </c>
      <c r="XES110" s="5"/>
    </row>
    <row r="111" spans="1:16373">
      <c r="A111" s="10">
        <v>109</v>
      </c>
      <c r="B111" s="11" t="s">
        <v>462</v>
      </c>
      <c r="C111" s="12">
        <v>3177</v>
      </c>
      <c r="XES111" s="5"/>
    </row>
    <row r="112" spans="1:16373">
      <c r="A112" s="10">
        <v>110</v>
      </c>
      <c r="B112" s="11" t="s">
        <v>463</v>
      </c>
      <c r="C112" s="12">
        <v>1990</v>
      </c>
      <c r="XES112" s="5"/>
    </row>
    <row r="113" spans="1:16373">
      <c r="A113" s="10">
        <v>111</v>
      </c>
      <c r="B113" s="11" t="s">
        <v>464</v>
      </c>
      <c r="C113" s="12">
        <v>2395</v>
      </c>
      <c r="XES113" s="5"/>
    </row>
    <row r="114" spans="1:16373">
      <c r="A114" s="10">
        <v>112</v>
      </c>
      <c r="B114" s="11" t="s">
        <v>465</v>
      </c>
      <c r="C114" s="12">
        <v>2395</v>
      </c>
      <c r="XES114" s="5"/>
    </row>
    <row r="115" spans="1:16373">
      <c r="A115" s="10">
        <v>113</v>
      </c>
      <c r="B115" s="11" t="s">
        <v>466</v>
      </c>
      <c r="C115" s="12">
        <v>2395</v>
      </c>
      <c r="XES115" s="5"/>
    </row>
    <row r="116" spans="1:16373">
      <c r="A116" s="10">
        <v>114</v>
      </c>
      <c r="B116" s="11" t="s">
        <v>467</v>
      </c>
      <c r="C116" s="12">
        <v>479</v>
      </c>
      <c r="XES116" s="5"/>
    </row>
    <row r="117" spans="1:16373">
      <c r="A117" s="10">
        <v>115</v>
      </c>
      <c r="B117" s="11" t="s">
        <v>468</v>
      </c>
      <c r="C117" s="12">
        <v>2395</v>
      </c>
      <c r="XES117" s="5"/>
    </row>
    <row r="118" spans="1:16373">
      <c r="A118" s="10">
        <v>116</v>
      </c>
      <c r="B118" s="11" t="s">
        <v>469</v>
      </c>
      <c r="C118" s="12">
        <v>2395</v>
      </c>
      <c r="XES118" s="5"/>
    </row>
    <row r="119" spans="1:16373">
      <c r="A119" s="10">
        <v>117</v>
      </c>
      <c r="B119" s="11" t="s">
        <v>470</v>
      </c>
      <c r="C119" s="12">
        <v>1916</v>
      </c>
      <c r="XES119" s="5"/>
    </row>
    <row r="120" spans="1:16373">
      <c r="A120" s="10">
        <v>118</v>
      </c>
      <c r="B120" s="11" t="s">
        <v>471</v>
      </c>
      <c r="C120" s="12">
        <v>479</v>
      </c>
      <c r="XES120" s="5"/>
    </row>
    <row r="121" spans="1:16373">
      <c r="A121" s="10">
        <v>119</v>
      </c>
      <c r="B121" s="11" t="s">
        <v>472</v>
      </c>
      <c r="C121" s="12">
        <v>2395</v>
      </c>
      <c r="XES121" s="5"/>
    </row>
    <row r="122" spans="1:16373">
      <c r="A122" s="10">
        <v>120</v>
      </c>
      <c r="B122" s="11" t="s">
        <v>473</v>
      </c>
      <c r="C122" s="12">
        <v>3695</v>
      </c>
      <c r="XES122" s="5"/>
    </row>
    <row r="123" spans="1:16373">
      <c r="A123" s="10">
        <v>121</v>
      </c>
      <c r="B123" s="11" t="s">
        <v>474</v>
      </c>
      <c r="C123" s="12">
        <v>3695</v>
      </c>
      <c r="XES123" s="5"/>
    </row>
    <row r="124" spans="1:16373">
      <c r="A124" s="10">
        <v>122</v>
      </c>
      <c r="B124" s="11" t="s">
        <v>475</v>
      </c>
      <c r="C124" s="12">
        <v>739</v>
      </c>
      <c r="XES124" s="5"/>
    </row>
    <row r="125" spans="1:16373">
      <c r="A125" s="10">
        <v>123</v>
      </c>
      <c r="B125" s="11" t="s">
        <v>476</v>
      </c>
      <c r="C125" s="12">
        <v>2854</v>
      </c>
      <c r="XES125" s="5"/>
    </row>
    <row r="126" spans="1:16373">
      <c r="A126" s="10">
        <v>124</v>
      </c>
      <c r="B126" s="11" t="s">
        <v>477</v>
      </c>
      <c r="C126" s="12">
        <v>3695</v>
      </c>
      <c r="XES126" s="5"/>
    </row>
    <row r="127" spans="1:16373">
      <c r="A127" s="10">
        <v>125</v>
      </c>
      <c r="B127" s="11" t="s">
        <v>478</v>
      </c>
      <c r="C127" s="12">
        <v>2626</v>
      </c>
      <c r="XES127" s="5"/>
    </row>
    <row r="128" spans="1:16373">
      <c r="A128" s="10">
        <v>126</v>
      </c>
      <c r="B128" s="11" t="s">
        <v>479</v>
      </c>
      <c r="C128" s="12">
        <v>1402</v>
      </c>
      <c r="XES128" s="5"/>
    </row>
    <row r="129" spans="1:16373">
      <c r="A129" s="10">
        <v>127</v>
      </c>
      <c r="B129" s="11" t="s">
        <v>480</v>
      </c>
      <c r="C129" s="12">
        <v>3695</v>
      </c>
      <c r="XES129" s="5"/>
    </row>
    <row r="130" spans="1:16373">
      <c r="A130" s="10">
        <v>128</v>
      </c>
      <c r="B130" s="11" t="s">
        <v>481</v>
      </c>
      <c r="C130" s="12">
        <v>2395</v>
      </c>
      <c r="XES130" s="5"/>
    </row>
    <row r="131" spans="1:16373">
      <c r="A131" s="10">
        <v>129</v>
      </c>
      <c r="B131" s="11" t="s">
        <v>482</v>
      </c>
      <c r="C131" s="12">
        <v>2395</v>
      </c>
      <c r="XES131" s="5"/>
    </row>
    <row r="132" spans="1:16373">
      <c r="A132" s="10">
        <v>130</v>
      </c>
      <c r="B132" s="11" t="s">
        <v>483</v>
      </c>
      <c r="C132" s="12">
        <v>2395</v>
      </c>
      <c r="XES132" s="5"/>
    </row>
    <row r="133" spans="1:16373">
      <c r="A133" s="10">
        <v>131</v>
      </c>
      <c r="B133" s="11" t="s">
        <v>484</v>
      </c>
      <c r="C133" s="12">
        <v>1346</v>
      </c>
      <c r="XES133" s="5"/>
    </row>
    <row r="134" spans="1:16373">
      <c r="A134" s="10">
        <v>132</v>
      </c>
      <c r="B134" s="11" t="s">
        <v>485</v>
      </c>
      <c r="C134" s="12">
        <v>2395</v>
      </c>
      <c r="XES134" s="5"/>
    </row>
    <row r="135" spans="1:16373">
      <c r="A135" s="10">
        <v>133</v>
      </c>
      <c r="B135" s="11" t="s">
        <v>486</v>
      </c>
      <c r="C135" s="12">
        <v>3589</v>
      </c>
      <c r="XES135" s="5"/>
    </row>
    <row r="136" spans="1:16373">
      <c r="A136" s="10">
        <v>134</v>
      </c>
      <c r="B136" s="11" t="s">
        <v>487</v>
      </c>
      <c r="C136" s="12">
        <v>1290</v>
      </c>
      <c r="XES136" s="5"/>
    </row>
    <row r="137" spans="1:16373">
      <c r="A137" s="10">
        <v>135</v>
      </c>
      <c r="B137" s="11" t="s">
        <v>488</v>
      </c>
      <c r="C137" s="12">
        <v>3507</v>
      </c>
      <c r="XES137" s="5"/>
    </row>
    <row r="138" spans="1:16373">
      <c r="A138" s="10">
        <v>136</v>
      </c>
      <c r="B138" s="11" t="s">
        <v>489</v>
      </c>
      <c r="C138" s="12">
        <v>3507</v>
      </c>
      <c r="XES138" s="5"/>
    </row>
    <row r="139" spans="1:16373">
      <c r="A139" s="10">
        <v>137</v>
      </c>
      <c r="B139" s="11" t="s">
        <v>490</v>
      </c>
      <c r="C139" s="12">
        <v>3563</v>
      </c>
      <c r="XES139" s="5"/>
    </row>
    <row r="140" spans="1:16373">
      <c r="A140" s="10">
        <v>138</v>
      </c>
      <c r="B140" s="11" t="s">
        <v>491</v>
      </c>
      <c r="C140" s="12">
        <v>3367</v>
      </c>
      <c r="XES140" s="5"/>
    </row>
    <row r="141" spans="1:16373">
      <c r="A141" s="10">
        <v>139</v>
      </c>
      <c r="B141" s="11" t="s">
        <v>492</v>
      </c>
      <c r="C141" s="12">
        <v>3425</v>
      </c>
      <c r="XES141" s="5"/>
    </row>
    <row r="142" spans="1:16373">
      <c r="A142" s="10">
        <v>140</v>
      </c>
      <c r="B142" s="11" t="s">
        <v>493</v>
      </c>
      <c r="C142" s="12">
        <v>2794</v>
      </c>
      <c r="XES142" s="5"/>
    </row>
    <row r="143" spans="1:16373">
      <c r="A143" s="10">
        <v>141</v>
      </c>
      <c r="B143" s="11" t="s">
        <v>494</v>
      </c>
      <c r="C143" s="12">
        <v>3085</v>
      </c>
      <c r="XES143" s="5"/>
    </row>
    <row r="144" spans="1:16373">
      <c r="A144" s="10">
        <v>142</v>
      </c>
      <c r="B144" s="11" t="s">
        <v>495</v>
      </c>
      <c r="C144" s="12">
        <v>2678</v>
      </c>
      <c r="XES144" s="5"/>
    </row>
    <row r="145" spans="1:16373">
      <c r="A145" s="10">
        <v>143</v>
      </c>
      <c r="B145" s="11" t="s">
        <v>496</v>
      </c>
      <c r="C145" s="12">
        <v>2578</v>
      </c>
      <c r="XES145" s="5"/>
    </row>
    <row r="146" spans="1:16373">
      <c r="A146" s="10">
        <v>144</v>
      </c>
      <c r="B146" s="11" t="s">
        <v>497</v>
      </c>
      <c r="C146" s="12">
        <v>2674</v>
      </c>
      <c r="XES146" s="5"/>
    </row>
    <row r="147" spans="1:16373">
      <c r="A147" s="10">
        <v>145</v>
      </c>
      <c r="B147" s="11" t="s">
        <v>498</v>
      </c>
      <c r="C147" s="12">
        <v>642</v>
      </c>
      <c r="XES147" s="5"/>
    </row>
    <row r="148" spans="1:16373">
      <c r="A148" s="10">
        <v>146</v>
      </c>
      <c r="B148" s="11" t="s">
        <v>499</v>
      </c>
      <c r="C148" s="12">
        <v>3447</v>
      </c>
      <c r="XES148" s="5"/>
    </row>
    <row r="149" spans="1:16373">
      <c r="A149" s="10">
        <v>147</v>
      </c>
      <c r="B149" s="11" t="s">
        <v>500</v>
      </c>
      <c r="C149" s="12">
        <v>2395</v>
      </c>
      <c r="XES149" s="5"/>
    </row>
    <row r="150" spans="1:16373">
      <c r="A150" s="10">
        <v>148</v>
      </c>
      <c r="B150" s="11" t="s">
        <v>501</v>
      </c>
      <c r="C150" s="12">
        <v>2580</v>
      </c>
      <c r="XES150" s="5"/>
    </row>
    <row r="151" spans="1:16373">
      <c r="A151" s="10">
        <v>149</v>
      </c>
      <c r="B151" s="11" t="s">
        <v>502</v>
      </c>
      <c r="C151" s="12">
        <v>2954</v>
      </c>
      <c r="XES151" s="5"/>
    </row>
    <row r="152" spans="1:16373">
      <c r="A152" s="10">
        <v>150</v>
      </c>
      <c r="B152" s="11" t="s">
        <v>503</v>
      </c>
      <c r="C152" s="12">
        <v>2416</v>
      </c>
      <c r="XES152" s="5"/>
    </row>
    <row r="153" spans="1:16373">
      <c r="A153" s="10">
        <v>151</v>
      </c>
      <c r="B153" s="11" t="s">
        <v>504</v>
      </c>
      <c r="C153" s="12">
        <v>577</v>
      </c>
      <c r="XES153" s="5"/>
    </row>
    <row r="154" spans="1:16373">
      <c r="A154" s="10">
        <v>152</v>
      </c>
      <c r="B154" s="11" t="s">
        <v>505</v>
      </c>
      <c r="C154" s="12">
        <v>2395</v>
      </c>
      <c r="XES154" s="5"/>
    </row>
    <row r="155" spans="1:16373">
      <c r="A155" s="10">
        <v>153</v>
      </c>
      <c r="B155" s="11" t="s">
        <v>506</v>
      </c>
      <c r="C155" s="12">
        <v>2395</v>
      </c>
      <c r="XES155" s="5"/>
    </row>
    <row r="156" spans="1:16373">
      <c r="A156" s="10">
        <v>154</v>
      </c>
      <c r="B156" s="11" t="s">
        <v>507</v>
      </c>
      <c r="C156" s="12">
        <v>3245</v>
      </c>
      <c r="XES156" s="5"/>
    </row>
    <row r="157" spans="1:16373">
      <c r="A157" s="10">
        <v>155</v>
      </c>
      <c r="B157" s="11" t="s">
        <v>508</v>
      </c>
      <c r="C157" s="12">
        <v>2395</v>
      </c>
      <c r="XES157" s="5"/>
    </row>
    <row r="158" spans="1:16373">
      <c r="A158" s="10">
        <v>156</v>
      </c>
      <c r="B158" s="11" t="s">
        <v>509</v>
      </c>
      <c r="C158" s="12">
        <v>2395</v>
      </c>
      <c r="XES158" s="5"/>
    </row>
    <row r="159" spans="1:16373">
      <c r="A159" s="10">
        <v>157</v>
      </c>
      <c r="B159" s="11" t="s">
        <v>510</v>
      </c>
      <c r="C159" s="12">
        <v>2395</v>
      </c>
      <c r="XES159" s="5"/>
    </row>
    <row r="160" spans="1:16373">
      <c r="A160" s="10">
        <v>158</v>
      </c>
      <c r="B160" s="11" t="s">
        <v>511</v>
      </c>
      <c r="C160" s="12">
        <v>2395</v>
      </c>
      <c r="XES160" s="5"/>
    </row>
    <row r="161" spans="1:16373">
      <c r="A161" s="10">
        <v>159</v>
      </c>
      <c r="B161" s="11" t="s">
        <v>512</v>
      </c>
      <c r="C161" s="12">
        <v>2395</v>
      </c>
      <c r="XES161" s="5"/>
    </row>
    <row r="162" spans="1:16373">
      <c r="A162" s="10">
        <v>160</v>
      </c>
      <c r="B162" s="11" t="s">
        <v>513</v>
      </c>
      <c r="C162" s="12">
        <v>1437</v>
      </c>
      <c r="XES162" s="5"/>
    </row>
    <row r="163" spans="1:16373">
      <c r="A163" s="10">
        <v>161</v>
      </c>
      <c r="B163" s="11" t="s">
        <v>514</v>
      </c>
      <c r="C163" s="12">
        <v>2395</v>
      </c>
      <c r="XES163" s="5"/>
    </row>
    <row r="164" spans="1:16373">
      <c r="A164" s="10">
        <v>162</v>
      </c>
      <c r="B164" s="11" t="s">
        <v>515</v>
      </c>
      <c r="C164" s="12">
        <v>2395</v>
      </c>
      <c r="XES164" s="5"/>
    </row>
    <row r="165" spans="1:16373">
      <c r="A165" s="10">
        <v>163</v>
      </c>
      <c r="B165" s="11" t="s">
        <v>516</v>
      </c>
      <c r="C165" s="12">
        <v>2395</v>
      </c>
      <c r="XES165" s="5"/>
    </row>
    <row r="166" spans="1:16373">
      <c r="A166" s="10">
        <v>164</v>
      </c>
      <c r="B166" s="11" t="s">
        <v>517</v>
      </c>
      <c r="C166" s="12">
        <v>2395</v>
      </c>
      <c r="XES166" s="5"/>
    </row>
    <row r="167" spans="1:16373">
      <c r="A167" s="10">
        <v>165</v>
      </c>
      <c r="B167" s="11" t="s">
        <v>518</v>
      </c>
      <c r="C167" s="12">
        <v>2395</v>
      </c>
      <c r="XES167" s="5"/>
    </row>
    <row r="168" spans="1:16373">
      <c r="A168" s="10">
        <v>166</v>
      </c>
      <c r="B168" s="11" t="s">
        <v>519</v>
      </c>
      <c r="C168" s="12">
        <v>2395</v>
      </c>
      <c r="XES168" s="5"/>
    </row>
    <row r="169" spans="1:16373">
      <c r="A169" s="10">
        <v>167</v>
      </c>
      <c r="B169" s="11" t="s">
        <v>520</v>
      </c>
      <c r="C169" s="12">
        <v>958</v>
      </c>
      <c r="XES169" s="5"/>
    </row>
    <row r="170" spans="1:16373">
      <c r="A170" s="10">
        <v>168</v>
      </c>
      <c r="B170" s="11" t="s">
        <v>521</v>
      </c>
      <c r="C170" s="12">
        <v>1437</v>
      </c>
      <c r="XES170" s="5"/>
    </row>
    <row r="171" spans="1:16373">
      <c r="A171" s="10">
        <v>169</v>
      </c>
      <c r="B171" s="11" t="s">
        <v>522</v>
      </c>
      <c r="C171" s="12">
        <v>479</v>
      </c>
      <c r="XES171" s="5"/>
    </row>
    <row r="172" spans="1:16373">
      <c r="A172" s="10">
        <v>170</v>
      </c>
      <c r="B172" s="11" t="s">
        <v>523</v>
      </c>
      <c r="C172" s="12">
        <v>2395</v>
      </c>
      <c r="XES172" s="5"/>
    </row>
    <row r="173" spans="1:16373">
      <c r="A173" s="10">
        <v>171</v>
      </c>
      <c r="B173" s="11" t="s">
        <v>524</v>
      </c>
      <c r="C173" s="12">
        <v>2395</v>
      </c>
      <c r="XES173" s="5"/>
    </row>
    <row r="174" spans="1:16373">
      <c r="A174" s="10">
        <v>172</v>
      </c>
      <c r="B174" s="11" t="s">
        <v>525</v>
      </c>
      <c r="C174" s="12">
        <v>2516</v>
      </c>
      <c r="XES174" s="5"/>
    </row>
    <row r="175" spans="1:16373">
      <c r="A175" s="10">
        <v>173</v>
      </c>
      <c r="B175" s="11" t="s">
        <v>526</v>
      </c>
      <c r="C175" s="12">
        <v>2395</v>
      </c>
      <c r="XES175" s="5"/>
    </row>
    <row r="176" spans="1:16373">
      <c r="A176" s="10">
        <v>174</v>
      </c>
      <c r="B176" s="11" t="s">
        <v>527</v>
      </c>
      <c r="C176" s="12">
        <v>479</v>
      </c>
      <c r="XES176" s="5"/>
    </row>
    <row r="177" spans="1:16373">
      <c r="A177" s="10">
        <v>175</v>
      </c>
      <c r="B177" s="11" t="s">
        <v>528</v>
      </c>
      <c r="C177" s="12">
        <v>2973</v>
      </c>
      <c r="XES177" s="5"/>
    </row>
    <row r="178" spans="1:16373">
      <c r="A178" s="10">
        <v>176</v>
      </c>
      <c r="B178" s="11" t="s">
        <v>529</v>
      </c>
      <c r="C178" s="12">
        <v>3261</v>
      </c>
      <c r="XES178" s="5"/>
    </row>
    <row r="179" spans="1:16373">
      <c r="A179" s="10">
        <v>177</v>
      </c>
      <c r="B179" s="11" t="s">
        <v>530</v>
      </c>
      <c r="C179" s="12">
        <v>2395</v>
      </c>
      <c r="XES179" s="5"/>
    </row>
    <row r="180" spans="1:16373">
      <c r="A180" s="10">
        <v>178</v>
      </c>
      <c r="B180" s="11" t="s">
        <v>531</v>
      </c>
      <c r="C180" s="12">
        <v>2395</v>
      </c>
      <c r="XES180" s="5"/>
    </row>
    <row r="181" spans="1:16373">
      <c r="A181" s="10">
        <v>179</v>
      </c>
      <c r="B181" s="11" t="s">
        <v>532</v>
      </c>
      <c r="C181" s="12">
        <v>2395</v>
      </c>
      <c r="XES181" s="5"/>
    </row>
    <row r="182" spans="1:16373">
      <c r="A182" s="10">
        <v>180</v>
      </c>
      <c r="B182" s="11" t="s">
        <v>533</v>
      </c>
      <c r="C182" s="12">
        <v>2416</v>
      </c>
      <c r="XES182" s="5"/>
    </row>
    <row r="183" spans="1:16373">
      <c r="A183" s="10">
        <v>181</v>
      </c>
      <c r="B183" s="11" t="s">
        <v>534</v>
      </c>
      <c r="C183" s="12">
        <v>2064</v>
      </c>
      <c r="XES183" s="5"/>
    </row>
    <row r="184" spans="1:16373">
      <c r="A184" s="10">
        <v>182</v>
      </c>
      <c r="B184" s="11" t="s">
        <v>535</v>
      </c>
      <c r="C184" s="12">
        <v>2512</v>
      </c>
      <c r="XES184" s="5"/>
    </row>
    <row r="185" spans="1:16373">
      <c r="A185" s="10">
        <v>183</v>
      </c>
      <c r="B185" s="11" t="s">
        <v>536</v>
      </c>
      <c r="C185" s="12">
        <v>2512</v>
      </c>
      <c r="XES185" s="5"/>
    </row>
    <row r="186" spans="1:16373">
      <c r="A186" s="10">
        <v>184</v>
      </c>
      <c r="B186" s="11" t="s">
        <v>537</v>
      </c>
      <c r="C186" s="12">
        <v>3052</v>
      </c>
      <c r="XES186" s="5"/>
    </row>
    <row r="187" spans="1:16373">
      <c r="A187" s="10">
        <v>185</v>
      </c>
      <c r="B187" s="11" t="s">
        <v>538</v>
      </c>
      <c r="C187" s="12">
        <v>2887</v>
      </c>
      <c r="XES187" s="5"/>
    </row>
    <row r="188" spans="1:16373">
      <c r="A188" s="10">
        <v>186</v>
      </c>
      <c r="B188" s="11" t="s">
        <v>539</v>
      </c>
      <c r="C188" s="12">
        <v>2656</v>
      </c>
      <c r="XES188" s="5"/>
    </row>
    <row r="189" spans="1:16373">
      <c r="A189" s="10">
        <v>187</v>
      </c>
      <c r="B189" s="11" t="s">
        <v>540</v>
      </c>
      <c r="C189" s="12">
        <v>2665</v>
      </c>
      <c r="XES189" s="5"/>
    </row>
    <row r="190" spans="1:16373">
      <c r="A190" s="10">
        <v>188</v>
      </c>
      <c r="B190" s="11" t="s">
        <v>541</v>
      </c>
      <c r="C190" s="12">
        <v>2395</v>
      </c>
      <c r="XES190" s="5"/>
    </row>
    <row r="191" spans="1:16373">
      <c r="A191" s="10">
        <v>189</v>
      </c>
      <c r="B191" s="11" t="s">
        <v>542</v>
      </c>
      <c r="C191" s="12">
        <v>2395</v>
      </c>
      <c r="XES191" s="5"/>
    </row>
    <row r="192" spans="1:16373">
      <c r="A192" s="10">
        <v>190</v>
      </c>
      <c r="B192" s="11" t="s">
        <v>543</v>
      </c>
      <c r="C192" s="12">
        <v>2395</v>
      </c>
      <c r="XES192" s="5"/>
    </row>
    <row r="193" spans="1:16373">
      <c r="A193" s="10">
        <v>191</v>
      </c>
      <c r="B193" s="11" t="s">
        <v>544</v>
      </c>
      <c r="C193" s="12">
        <v>2395</v>
      </c>
      <c r="XES193" s="5"/>
    </row>
    <row r="194" spans="1:16373">
      <c r="A194" s="10">
        <v>192</v>
      </c>
      <c r="B194" s="11" t="s">
        <v>545</v>
      </c>
      <c r="C194" s="12">
        <v>2395</v>
      </c>
      <c r="XES194" s="5"/>
    </row>
    <row r="195" spans="1:16373">
      <c r="A195" s="10">
        <v>193</v>
      </c>
      <c r="B195" s="11" t="s">
        <v>546</v>
      </c>
      <c r="C195" s="12">
        <v>2395</v>
      </c>
      <c r="XES195" s="5"/>
    </row>
    <row r="196" spans="1:16373">
      <c r="A196" s="10">
        <v>194</v>
      </c>
      <c r="B196" s="11" t="s">
        <v>547</v>
      </c>
      <c r="C196" s="12">
        <v>2395</v>
      </c>
      <c r="XES196" s="5"/>
    </row>
    <row r="197" spans="1:16373">
      <c r="A197" s="10">
        <v>195</v>
      </c>
      <c r="B197" s="11" t="s">
        <v>548</v>
      </c>
      <c r="C197" s="12">
        <v>958</v>
      </c>
      <c r="XES197" s="5"/>
    </row>
    <row r="198" spans="1:16373">
      <c r="A198" s="10">
        <v>196</v>
      </c>
      <c r="B198" s="11" t="s">
        <v>549</v>
      </c>
      <c r="C198" s="12">
        <v>2395</v>
      </c>
      <c r="XES198" s="5"/>
    </row>
    <row r="199" spans="1:16373">
      <c r="A199" s="10">
        <v>197</v>
      </c>
      <c r="B199" s="11" t="s">
        <v>550</v>
      </c>
      <c r="C199" s="12">
        <v>2395</v>
      </c>
      <c r="XES199" s="5"/>
    </row>
    <row r="200" spans="1:16373">
      <c r="A200" s="10">
        <v>198</v>
      </c>
      <c r="B200" s="11" t="s">
        <v>551</v>
      </c>
      <c r="C200" s="12">
        <v>2395</v>
      </c>
      <c r="XES200" s="5"/>
    </row>
    <row r="201" spans="1:16373">
      <c r="A201" s="10">
        <v>199</v>
      </c>
      <c r="B201" s="11" t="s">
        <v>552</v>
      </c>
      <c r="C201" s="12">
        <v>2395</v>
      </c>
      <c r="XES201" s="5"/>
    </row>
    <row r="202" spans="1:16373">
      <c r="A202" s="10">
        <v>200</v>
      </c>
      <c r="B202" s="11" t="s">
        <v>553</v>
      </c>
      <c r="C202" s="12">
        <v>1998</v>
      </c>
      <c r="XES202" s="5"/>
    </row>
    <row r="203" spans="1:16373">
      <c r="A203" s="10">
        <v>201</v>
      </c>
      <c r="B203" s="11" t="s">
        <v>554</v>
      </c>
      <c r="C203" s="12">
        <v>958</v>
      </c>
      <c r="XES203" s="5"/>
    </row>
    <row r="204" spans="1:16373">
      <c r="A204" s="10">
        <v>202</v>
      </c>
      <c r="B204" s="11" t="s">
        <v>555</v>
      </c>
      <c r="C204" s="12">
        <v>2503</v>
      </c>
      <c r="XES204" s="5"/>
    </row>
    <row r="205" spans="1:16373">
      <c r="A205" s="10">
        <v>203</v>
      </c>
      <c r="B205" s="11" t="s">
        <v>556</v>
      </c>
      <c r="C205" s="12">
        <v>2395</v>
      </c>
      <c r="XES205" s="5"/>
    </row>
    <row r="206" spans="1:16373">
      <c r="A206" s="10">
        <v>204</v>
      </c>
      <c r="B206" s="11" t="s">
        <v>557</v>
      </c>
      <c r="C206" s="12">
        <v>2395</v>
      </c>
      <c r="XES206" s="5"/>
    </row>
    <row r="207" spans="1:16373">
      <c r="A207" s="10">
        <v>205</v>
      </c>
      <c r="B207" s="11" t="s">
        <v>558</v>
      </c>
      <c r="C207" s="12">
        <v>2395</v>
      </c>
      <c r="XES207" s="5"/>
    </row>
    <row r="208" spans="1:16373">
      <c r="A208" s="10">
        <v>206</v>
      </c>
      <c r="B208" s="11" t="s">
        <v>559</v>
      </c>
      <c r="C208" s="12">
        <v>2511</v>
      </c>
      <c r="XES208" s="5"/>
    </row>
    <row r="209" spans="1:16373">
      <c r="A209" s="10">
        <v>207</v>
      </c>
      <c r="B209" s="11" t="s">
        <v>560</v>
      </c>
      <c r="C209" s="12">
        <v>958</v>
      </c>
      <c r="XES209" s="5"/>
    </row>
    <row r="210" spans="1:16373">
      <c r="A210" s="10">
        <v>208</v>
      </c>
      <c r="B210" s="11" t="s">
        <v>561</v>
      </c>
      <c r="C210" s="12">
        <v>2685</v>
      </c>
      <c r="XES210" s="5"/>
    </row>
    <row r="211" spans="1:16373">
      <c r="A211" s="10">
        <v>209</v>
      </c>
      <c r="B211" s="11" t="s">
        <v>562</v>
      </c>
      <c r="C211" s="12">
        <v>958</v>
      </c>
      <c r="XES211" s="5"/>
    </row>
    <row r="212" spans="1:16373">
      <c r="A212" s="10">
        <v>210</v>
      </c>
      <c r="B212" s="11" t="s">
        <v>563</v>
      </c>
      <c r="C212" s="12">
        <v>2550</v>
      </c>
      <c r="XES212" s="5"/>
    </row>
    <row r="213" spans="1:16373">
      <c r="A213" s="10">
        <v>211</v>
      </c>
      <c r="B213" s="11" t="s">
        <v>564</v>
      </c>
      <c r="C213" s="12">
        <v>958</v>
      </c>
      <c r="XES213" s="5"/>
    </row>
    <row r="214" spans="1:16373">
      <c r="A214" s="10">
        <v>212</v>
      </c>
      <c r="B214" s="11" t="s">
        <v>565</v>
      </c>
      <c r="C214" s="12">
        <v>958</v>
      </c>
      <c r="XES214" s="5"/>
    </row>
    <row r="215" spans="1:16373">
      <c r="A215" s="10">
        <v>213</v>
      </c>
      <c r="B215" s="11" t="s">
        <v>566</v>
      </c>
      <c r="C215" s="12">
        <v>479</v>
      </c>
      <c r="XES215" s="5"/>
    </row>
    <row r="216" spans="1:16373">
      <c r="A216" s="10">
        <v>214</v>
      </c>
      <c r="B216" s="11" t="s">
        <v>567</v>
      </c>
      <c r="C216" s="12">
        <v>2685</v>
      </c>
      <c r="XES216" s="5"/>
    </row>
    <row r="217" spans="1:16373">
      <c r="A217" s="10">
        <v>215</v>
      </c>
      <c r="B217" s="11" t="s">
        <v>568</v>
      </c>
      <c r="C217" s="12">
        <v>958</v>
      </c>
      <c r="XES217" s="5"/>
    </row>
    <row r="218" spans="1:16373">
      <c r="A218" s="10">
        <v>216</v>
      </c>
      <c r="B218" s="11" t="s">
        <v>569</v>
      </c>
      <c r="C218" s="12">
        <v>3264</v>
      </c>
      <c r="XES218" s="5"/>
    </row>
    <row r="219" spans="1:16373">
      <c r="A219" s="10">
        <v>217</v>
      </c>
      <c r="B219" s="11" t="s">
        <v>570</v>
      </c>
      <c r="C219" s="12">
        <v>958</v>
      </c>
      <c r="XES219" s="5"/>
    </row>
    <row r="220" spans="1:16373">
      <c r="A220" s="10">
        <v>218</v>
      </c>
      <c r="B220" s="11" t="s">
        <v>571</v>
      </c>
      <c r="C220" s="12">
        <v>958</v>
      </c>
      <c r="XES220" s="5"/>
    </row>
    <row r="221" spans="1:16373">
      <c r="A221" s="10">
        <v>219</v>
      </c>
      <c r="B221" s="11" t="s">
        <v>572</v>
      </c>
      <c r="C221" s="12">
        <v>737</v>
      </c>
      <c r="XES221" s="5"/>
    </row>
    <row r="222" spans="1:16373">
      <c r="A222" s="10">
        <v>220</v>
      </c>
      <c r="B222" s="11" t="s">
        <v>573</v>
      </c>
      <c r="C222" s="12">
        <v>3152</v>
      </c>
      <c r="XES222" s="5"/>
    </row>
    <row r="223" spans="1:16373">
      <c r="A223" s="10">
        <v>221</v>
      </c>
      <c r="B223" s="11" t="s">
        <v>574</v>
      </c>
      <c r="C223" s="12">
        <v>3695</v>
      </c>
      <c r="XES223" s="5"/>
    </row>
    <row r="224" spans="1:16373">
      <c r="A224" s="10">
        <v>222</v>
      </c>
      <c r="B224" s="11" t="s">
        <v>575</v>
      </c>
      <c r="C224" s="12">
        <v>958</v>
      </c>
      <c r="XES224" s="5"/>
    </row>
    <row r="225" spans="1:16373">
      <c r="A225" s="10">
        <v>223</v>
      </c>
      <c r="B225" s="11" t="s">
        <v>576</v>
      </c>
      <c r="C225" s="12">
        <v>2685</v>
      </c>
      <c r="XES225" s="5"/>
    </row>
    <row r="226" spans="1:16373">
      <c r="A226" s="10">
        <v>224</v>
      </c>
      <c r="B226" s="11" t="s">
        <v>577</v>
      </c>
      <c r="C226" s="12">
        <v>958</v>
      </c>
      <c r="XES226" s="5"/>
    </row>
    <row r="227" spans="1:16373">
      <c r="A227" s="10">
        <v>225</v>
      </c>
      <c r="B227" s="11" t="s">
        <v>578</v>
      </c>
      <c r="C227" s="12">
        <v>958</v>
      </c>
      <c r="XES227" s="5"/>
    </row>
    <row r="228" spans="1:16373">
      <c r="A228" s="10">
        <v>226</v>
      </c>
      <c r="B228" s="11" t="s">
        <v>579</v>
      </c>
      <c r="C228" s="12">
        <v>3695</v>
      </c>
      <c r="XES228" s="5"/>
    </row>
    <row r="229" spans="1:16373">
      <c r="A229" s="10">
        <v>227</v>
      </c>
      <c r="B229" s="11" t="s">
        <v>580</v>
      </c>
      <c r="C229" s="12">
        <v>958</v>
      </c>
      <c r="XES229" s="5"/>
    </row>
    <row r="230" spans="1:16373">
      <c r="A230" s="10">
        <v>228</v>
      </c>
      <c r="B230" s="11" t="s">
        <v>581</v>
      </c>
      <c r="C230" s="12">
        <v>958</v>
      </c>
      <c r="XES230" s="5"/>
    </row>
    <row r="231" spans="1:16373">
      <c r="A231" s="10">
        <v>229</v>
      </c>
      <c r="B231" s="11" t="s">
        <v>582</v>
      </c>
      <c r="C231" s="12">
        <v>3005</v>
      </c>
      <c r="XES231" s="5"/>
    </row>
    <row r="232" spans="1:16373">
      <c r="A232" s="10">
        <v>230</v>
      </c>
      <c r="B232" s="11" t="s">
        <v>583</v>
      </c>
      <c r="C232" s="12">
        <v>958</v>
      </c>
      <c r="XES232" s="5"/>
    </row>
    <row r="233" spans="1:16373">
      <c r="A233" s="10">
        <v>231</v>
      </c>
      <c r="B233" s="11" t="s">
        <v>584</v>
      </c>
      <c r="C233" s="12">
        <v>958</v>
      </c>
      <c r="XES233" s="5"/>
    </row>
    <row r="234" spans="1:16373">
      <c r="A234" s="10">
        <v>232</v>
      </c>
      <c r="B234" s="11" t="s">
        <v>585</v>
      </c>
      <c r="C234" s="12">
        <v>2685</v>
      </c>
      <c r="XES234" s="5"/>
    </row>
    <row r="235" spans="1:16373">
      <c r="A235" s="10">
        <v>233</v>
      </c>
      <c r="B235" s="11" t="s">
        <v>586</v>
      </c>
      <c r="C235" s="12">
        <v>739</v>
      </c>
      <c r="XES235" s="5"/>
    </row>
    <row r="236" spans="1:16373">
      <c r="A236" s="10">
        <v>234</v>
      </c>
      <c r="B236" s="11" t="s">
        <v>587</v>
      </c>
      <c r="C236" s="12">
        <v>3317</v>
      </c>
      <c r="XES236" s="5"/>
    </row>
    <row r="237" spans="1:16373">
      <c r="A237" s="10">
        <v>235</v>
      </c>
      <c r="B237" s="11" t="s">
        <v>588</v>
      </c>
      <c r="C237" s="12">
        <v>958</v>
      </c>
      <c r="XES237" s="5"/>
    </row>
    <row r="238" spans="1:16373">
      <c r="A238" s="10">
        <v>236</v>
      </c>
      <c r="B238" s="11" t="s">
        <v>589</v>
      </c>
      <c r="C238" s="12">
        <v>958</v>
      </c>
      <c r="XES238" s="5"/>
    </row>
    <row r="239" spans="1:16373">
      <c r="A239" s="10">
        <v>237</v>
      </c>
      <c r="B239" s="11" t="s">
        <v>590</v>
      </c>
      <c r="C239" s="12">
        <v>3695</v>
      </c>
      <c r="XES239" s="5"/>
    </row>
    <row r="240" spans="1:16373">
      <c r="A240" s="10">
        <v>238</v>
      </c>
      <c r="B240" s="11" t="s">
        <v>591</v>
      </c>
      <c r="C240" s="12">
        <v>958</v>
      </c>
      <c r="XES240" s="5"/>
    </row>
    <row r="241" spans="1:16373">
      <c r="A241" s="10">
        <v>239</v>
      </c>
      <c r="B241" s="11" t="s">
        <v>592</v>
      </c>
      <c r="C241" s="12">
        <v>2395</v>
      </c>
      <c r="XES241" s="5"/>
    </row>
    <row r="242" spans="1:16373">
      <c r="A242" s="10">
        <v>240</v>
      </c>
      <c r="B242" s="11" t="s">
        <v>593</v>
      </c>
      <c r="C242" s="12">
        <v>2395</v>
      </c>
      <c r="XES242" s="5"/>
    </row>
    <row r="243" spans="1:16373">
      <c r="A243" s="10">
        <v>241</v>
      </c>
      <c r="B243" s="11" t="s">
        <v>594</v>
      </c>
      <c r="C243" s="12">
        <v>2395</v>
      </c>
      <c r="XES243" s="5"/>
    </row>
    <row r="244" spans="1:16373">
      <c r="A244" s="10">
        <v>242</v>
      </c>
      <c r="B244" s="11" t="s">
        <v>595</v>
      </c>
      <c r="C244" s="12">
        <v>3399</v>
      </c>
      <c r="XES244" s="5"/>
    </row>
    <row r="245" spans="1:16373">
      <c r="A245" s="10">
        <v>243</v>
      </c>
      <c r="B245" s="11" t="s">
        <v>596</v>
      </c>
      <c r="C245" s="12">
        <v>1916</v>
      </c>
      <c r="XES245" s="5"/>
    </row>
    <row r="246" spans="1:16373">
      <c r="A246" s="10">
        <v>244</v>
      </c>
      <c r="B246" s="11" t="s">
        <v>597</v>
      </c>
      <c r="C246" s="12">
        <v>3695</v>
      </c>
      <c r="XES246" s="5"/>
    </row>
    <row r="247" spans="1:16373">
      <c r="A247" s="10">
        <v>245</v>
      </c>
      <c r="B247" s="11" t="s">
        <v>598</v>
      </c>
      <c r="C247" s="12">
        <v>3395</v>
      </c>
      <c r="XES247" s="5"/>
    </row>
    <row r="248" spans="1:16373">
      <c r="A248" s="10">
        <v>246</v>
      </c>
      <c r="B248" s="11" t="s">
        <v>599</v>
      </c>
      <c r="C248" s="12">
        <v>739</v>
      </c>
      <c r="XES248" s="5"/>
    </row>
    <row r="249" spans="1:16373">
      <c r="A249" s="10">
        <v>247</v>
      </c>
      <c r="B249" s="11" t="s">
        <v>600</v>
      </c>
      <c r="C249" s="12">
        <v>3695</v>
      </c>
      <c r="XES249" s="5"/>
    </row>
    <row r="250" spans="1:16373">
      <c r="A250" s="10">
        <v>248</v>
      </c>
      <c r="B250" s="11" t="s">
        <v>601</v>
      </c>
      <c r="C250" s="12">
        <v>2746</v>
      </c>
      <c r="XES250" s="5"/>
    </row>
    <row r="251" spans="1:16373">
      <c r="A251" s="10">
        <v>249</v>
      </c>
      <c r="B251" s="11" t="s">
        <v>602</v>
      </c>
      <c r="C251" s="12">
        <v>3645</v>
      </c>
      <c r="XES251" s="5"/>
    </row>
    <row r="252" spans="1:16373">
      <c r="A252" s="10">
        <v>250</v>
      </c>
      <c r="B252" s="11" t="s">
        <v>603</v>
      </c>
      <c r="C252" s="12">
        <v>3667</v>
      </c>
      <c r="XES252" s="5"/>
    </row>
    <row r="253" spans="1:16373">
      <c r="A253" s="10">
        <v>251</v>
      </c>
      <c r="B253" s="11" t="s">
        <v>604</v>
      </c>
      <c r="C253" s="12">
        <v>3695</v>
      </c>
      <c r="XES253" s="5"/>
    </row>
    <row r="254" spans="1:16373">
      <c r="A254" s="10">
        <v>252</v>
      </c>
      <c r="B254" s="11" t="s">
        <v>605</v>
      </c>
      <c r="C254" s="12">
        <v>479</v>
      </c>
      <c r="XES254" s="5"/>
    </row>
    <row r="255" spans="1:16373">
      <c r="A255" s="10">
        <v>253</v>
      </c>
      <c r="B255" s="11" t="s">
        <v>606</v>
      </c>
      <c r="C255" s="12">
        <v>2773</v>
      </c>
      <c r="XES255" s="5"/>
    </row>
    <row r="256" spans="1:16373">
      <c r="A256" s="10">
        <v>254</v>
      </c>
      <c r="B256" s="11" t="s">
        <v>607</v>
      </c>
      <c r="C256" s="12">
        <v>2800</v>
      </c>
      <c r="XES256" s="5"/>
    </row>
    <row r="257" spans="1:16373">
      <c r="A257" s="10">
        <v>255</v>
      </c>
      <c r="B257" s="11" t="s">
        <v>608</v>
      </c>
      <c r="C257" s="12">
        <v>1222</v>
      </c>
      <c r="XES257" s="5"/>
    </row>
    <row r="258" spans="1:16373">
      <c r="A258" s="10">
        <v>256</v>
      </c>
      <c r="B258" s="11" t="s">
        <v>609</v>
      </c>
      <c r="C258" s="12">
        <v>3695</v>
      </c>
      <c r="XES258" s="5"/>
    </row>
    <row r="259" spans="1:16373">
      <c r="A259" s="10">
        <v>257</v>
      </c>
      <c r="B259" s="11" t="s">
        <v>610</v>
      </c>
      <c r="C259" s="12">
        <v>2467</v>
      </c>
      <c r="XES259" s="5"/>
    </row>
    <row r="260" spans="1:16373">
      <c r="A260" s="10">
        <v>258</v>
      </c>
      <c r="B260" s="11" t="s">
        <v>611</v>
      </c>
      <c r="C260" s="12">
        <v>2647</v>
      </c>
      <c r="XES260" s="5"/>
    </row>
    <row r="261" spans="1:16373">
      <c r="A261" s="10">
        <v>259</v>
      </c>
      <c r="B261" s="11" t="s">
        <v>612</v>
      </c>
      <c r="C261" s="12">
        <v>3123</v>
      </c>
      <c r="XES261" s="5"/>
    </row>
    <row r="262" spans="1:16373">
      <c r="A262" s="10">
        <v>260</v>
      </c>
      <c r="B262" s="11" t="s">
        <v>613</v>
      </c>
      <c r="C262" s="12">
        <v>2395</v>
      </c>
      <c r="XES262" s="5"/>
    </row>
    <row r="263" spans="1:16373">
      <c r="A263" s="10">
        <v>261</v>
      </c>
      <c r="B263" s="11" t="s">
        <v>614</v>
      </c>
      <c r="C263" s="12">
        <v>739</v>
      </c>
      <c r="XES263" s="5"/>
    </row>
    <row r="264" spans="1:16373">
      <c r="A264" s="10">
        <v>262</v>
      </c>
      <c r="B264" s="11" t="s">
        <v>615</v>
      </c>
      <c r="C264" s="12">
        <v>3231</v>
      </c>
      <c r="XES264" s="5"/>
    </row>
    <row r="265" spans="1:16373">
      <c r="A265" s="10">
        <v>263</v>
      </c>
      <c r="B265" s="11" t="s">
        <v>616</v>
      </c>
      <c r="C265" s="12">
        <v>2644</v>
      </c>
      <c r="XES265" s="5"/>
    </row>
    <row r="266" spans="1:16373">
      <c r="A266" s="10">
        <v>264</v>
      </c>
      <c r="B266" s="11" t="s">
        <v>617</v>
      </c>
      <c r="C266" s="12">
        <v>2653</v>
      </c>
      <c r="XES266" s="5"/>
    </row>
    <row r="267" spans="1:16373">
      <c r="A267" s="10">
        <v>265</v>
      </c>
      <c r="B267" s="11" t="s">
        <v>618</v>
      </c>
      <c r="C267" s="12">
        <v>2644</v>
      </c>
      <c r="XES267" s="5"/>
    </row>
    <row r="268" spans="1:16373">
      <c r="A268" s="10">
        <v>266</v>
      </c>
      <c r="B268" s="11" t="s">
        <v>619</v>
      </c>
      <c r="C268" s="12">
        <v>2941</v>
      </c>
      <c r="XES268" s="5"/>
    </row>
    <row r="269" spans="1:16373">
      <c r="A269" s="10">
        <v>267</v>
      </c>
      <c r="B269" s="11" t="s">
        <v>620</v>
      </c>
      <c r="C269" s="12">
        <v>3438</v>
      </c>
      <c r="XES269" s="5"/>
    </row>
    <row r="270" spans="1:16373">
      <c r="A270" s="10">
        <v>268</v>
      </c>
      <c r="B270" s="11" t="s">
        <v>621</v>
      </c>
      <c r="C270" s="12">
        <v>3695</v>
      </c>
      <c r="XES270" s="5"/>
    </row>
    <row r="271" spans="1:16373">
      <c r="A271" s="10">
        <v>269</v>
      </c>
      <c r="B271" s="11" t="s">
        <v>622</v>
      </c>
      <c r="C271" s="12">
        <v>3645</v>
      </c>
      <c r="XES271" s="5"/>
    </row>
    <row r="272" spans="1:16373">
      <c r="A272" s="10">
        <v>270</v>
      </c>
      <c r="B272" s="11" t="s">
        <v>623</v>
      </c>
      <c r="C272" s="12">
        <v>3651</v>
      </c>
      <c r="XES272" s="5"/>
    </row>
    <row r="273" spans="1:16373">
      <c r="A273" s="10">
        <v>271</v>
      </c>
      <c r="B273" s="11" t="s">
        <v>624</v>
      </c>
      <c r="C273" s="12">
        <v>2842</v>
      </c>
      <c r="XES273" s="5"/>
    </row>
    <row r="274" spans="1:16373">
      <c r="A274" s="10">
        <v>272</v>
      </c>
      <c r="B274" s="11" t="s">
        <v>625</v>
      </c>
      <c r="C274" s="12">
        <v>3169</v>
      </c>
      <c r="XES274" s="5"/>
    </row>
    <row r="275" spans="1:16373">
      <c r="A275" s="10">
        <v>273</v>
      </c>
      <c r="B275" s="11" t="s">
        <v>626</v>
      </c>
      <c r="C275" s="12">
        <v>2854</v>
      </c>
      <c r="XES275" s="5"/>
    </row>
    <row r="276" spans="1:16373">
      <c r="A276" s="10">
        <v>274</v>
      </c>
      <c r="B276" s="11" t="s">
        <v>627</v>
      </c>
      <c r="C276" s="12">
        <v>3589</v>
      </c>
      <c r="XES276" s="5"/>
    </row>
    <row r="277" spans="1:16373">
      <c r="A277" s="10">
        <v>275</v>
      </c>
      <c r="B277" s="11" t="s">
        <v>628</v>
      </c>
      <c r="C277" s="12">
        <v>3314</v>
      </c>
      <c r="XES277" s="5"/>
    </row>
    <row r="278" spans="1:16373">
      <c r="A278" s="10">
        <v>276</v>
      </c>
      <c r="B278" s="11" t="s">
        <v>629</v>
      </c>
      <c r="C278" s="12">
        <v>3589</v>
      </c>
      <c r="XES278" s="5"/>
    </row>
    <row r="279" spans="1:16373">
      <c r="A279" s="10">
        <v>277</v>
      </c>
      <c r="B279" s="11" t="s">
        <v>630</v>
      </c>
      <c r="C279" s="12">
        <v>3589</v>
      </c>
      <c r="XES279" s="5"/>
    </row>
    <row r="280" spans="1:16373">
      <c r="A280" s="10">
        <v>278</v>
      </c>
      <c r="B280" s="11" t="s">
        <v>631</v>
      </c>
      <c r="C280" s="12">
        <v>3695</v>
      </c>
      <c r="XES280" s="5"/>
    </row>
    <row r="281" spans="1:16373">
      <c r="A281" s="10">
        <v>279</v>
      </c>
      <c r="B281" s="11" t="s">
        <v>632</v>
      </c>
      <c r="C281" s="12">
        <v>3695</v>
      </c>
      <c r="XES281" s="5"/>
    </row>
    <row r="282" spans="1:16373">
      <c r="A282" s="10">
        <v>280</v>
      </c>
      <c r="B282" s="11" t="s">
        <v>633</v>
      </c>
      <c r="C282" s="12">
        <v>3695</v>
      </c>
      <c r="XES282" s="5"/>
    </row>
    <row r="283" spans="1:16373">
      <c r="A283" s="10">
        <v>281</v>
      </c>
      <c r="B283" s="11" t="s">
        <v>634</v>
      </c>
      <c r="C283" s="12">
        <v>3695</v>
      </c>
      <c r="XES283" s="5"/>
    </row>
    <row r="284" spans="1:16373">
      <c r="A284" s="10">
        <v>282</v>
      </c>
      <c r="B284" s="11" t="s">
        <v>635</v>
      </c>
      <c r="C284" s="12">
        <v>3695</v>
      </c>
      <c r="XES284" s="5"/>
    </row>
    <row r="285" spans="1:16373">
      <c r="A285" s="10">
        <v>283</v>
      </c>
      <c r="B285" s="11" t="s">
        <v>636</v>
      </c>
      <c r="C285" s="12">
        <v>3695</v>
      </c>
      <c r="XES285" s="5"/>
    </row>
    <row r="286" spans="1:16373">
      <c r="A286" s="10">
        <v>284</v>
      </c>
      <c r="B286" s="11" t="s">
        <v>637</v>
      </c>
      <c r="C286" s="12">
        <v>3589</v>
      </c>
      <c r="XES286" s="5"/>
    </row>
    <row r="287" spans="1:16373">
      <c r="A287" s="10">
        <v>285</v>
      </c>
      <c r="B287" s="11" t="s">
        <v>638</v>
      </c>
      <c r="C287" s="12">
        <v>3589</v>
      </c>
      <c r="XES287" s="5"/>
    </row>
    <row r="288" spans="1:16373">
      <c r="A288" s="10">
        <v>286</v>
      </c>
      <c r="B288" s="11" t="s">
        <v>639</v>
      </c>
      <c r="C288" s="12">
        <v>2698</v>
      </c>
      <c r="XES288" s="5"/>
    </row>
    <row r="289" spans="1:16373">
      <c r="A289" s="10">
        <v>287</v>
      </c>
      <c r="B289" s="11" t="s">
        <v>640</v>
      </c>
      <c r="C289" s="12">
        <v>3589</v>
      </c>
      <c r="XES289" s="5"/>
    </row>
    <row r="290" spans="1:16373">
      <c r="A290" s="10">
        <v>288</v>
      </c>
      <c r="B290" s="11" t="s">
        <v>641</v>
      </c>
      <c r="C290" s="12">
        <v>2851</v>
      </c>
      <c r="XES290" s="5"/>
    </row>
    <row r="291" spans="1:16373">
      <c r="A291" s="10">
        <v>289</v>
      </c>
      <c r="B291" s="11" t="s">
        <v>642</v>
      </c>
      <c r="C291" s="12">
        <v>3695</v>
      </c>
      <c r="XES291" s="5"/>
    </row>
    <row r="292" spans="1:16373">
      <c r="A292" s="10">
        <v>290</v>
      </c>
      <c r="B292" s="11" t="s">
        <v>643</v>
      </c>
      <c r="C292" s="12">
        <v>1206</v>
      </c>
      <c r="XES292" s="5"/>
    </row>
    <row r="293" spans="1:16373">
      <c r="A293" s="10">
        <v>291</v>
      </c>
      <c r="B293" s="11" t="s">
        <v>644</v>
      </c>
      <c r="C293" s="12">
        <v>3589</v>
      </c>
      <c r="XES293" s="5"/>
    </row>
    <row r="294" spans="1:16373">
      <c r="A294" s="10">
        <v>292</v>
      </c>
      <c r="B294" s="11" t="s">
        <v>645</v>
      </c>
      <c r="C294" s="12">
        <v>3589</v>
      </c>
      <c r="XES294" s="5"/>
    </row>
    <row r="295" spans="1:16373">
      <c r="A295" s="10">
        <v>293</v>
      </c>
      <c r="B295" s="11" t="s">
        <v>646</v>
      </c>
      <c r="C295" s="12">
        <v>3097</v>
      </c>
      <c r="XES295" s="5"/>
    </row>
    <row r="296" spans="1:16373">
      <c r="A296" s="10">
        <v>294</v>
      </c>
      <c r="B296" s="11" t="s">
        <v>647</v>
      </c>
      <c r="C296" s="12">
        <v>3695</v>
      </c>
      <c r="XES296" s="5"/>
    </row>
    <row r="297" spans="1:16373">
      <c r="A297" s="10">
        <v>295</v>
      </c>
      <c r="B297" s="11" t="s">
        <v>648</v>
      </c>
      <c r="C297" s="12">
        <v>3695</v>
      </c>
      <c r="XES297" s="5"/>
    </row>
    <row r="298" spans="1:16373">
      <c r="A298" s="10">
        <v>296</v>
      </c>
      <c r="B298" s="11" t="s">
        <v>649</v>
      </c>
      <c r="C298" s="12">
        <v>3695</v>
      </c>
      <c r="XES298" s="5"/>
    </row>
    <row r="299" spans="1:16373">
      <c r="A299" s="10">
        <v>297</v>
      </c>
      <c r="B299" s="11" t="s">
        <v>650</v>
      </c>
      <c r="C299" s="12">
        <v>3589</v>
      </c>
      <c r="XES299" s="5"/>
    </row>
    <row r="300" spans="1:16373">
      <c r="A300" s="10">
        <v>298</v>
      </c>
      <c r="B300" s="11" t="s">
        <v>651</v>
      </c>
      <c r="C300" s="12">
        <v>2872</v>
      </c>
      <c r="XES300" s="5"/>
    </row>
    <row r="301" spans="1:16373">
      <c r="A301" s="10">
        <v>299</v>
      </c>
      <c r="B301" s="11" t="s">
        <v>652</v>
      </c>
      <c r="C301" s="12">
        <v>3353</v>
      </c>
      <c r="XES301" s="5"/>
    </row>
    <row r="302" spans="1:16373">
      <c r="A302" s="10">
        <v>300</v>
      </c>
      <c r="B302" s="11" t="s">
        <v>653</v>
      </c>
      <c r="C302" s="12">
        <v>3031</v>
      </c>
      <c r="XES302" s="5"/>
    </row>
    <row r="303" spans="1:16373">
      <c r="A303" s="10">
        <v>301</v>
      </c>
      <c r="B303" s="11" t="s">
        <v>654</v>
      </c>
      <c r="C303" s="12">
        <v>3695</v>
      </c>
      <c r="XES303" s="5"/>
    </row>
    <row r="304" spans="1:16373">
      <c r="A304" s="10">
        <v>302</v>
      </c>
      <c r="B304" s="11" t="s">
        <v>655</v>
      </c>
      <c r="C304" s="12">
        <v>3175</v>
      </c>
      <c r="XES304" s="5"/>
    </row>
    <row r="305" spans="1:16373">
      <c r="A305" s="10">
        <v>303</v>
      </c>
      <c r="B305" s="11" t="s">
        <v>656</v>
      </c>
      <c r="C305" s="12">
        <v>3643</v>
      </c>
      <c r="XES305" s="5"/>
    </row>
    <row r="306" spans="1:16373">
      <c r="A306" s="10">
        <v>304</v>
      </c>
      <c r="B306" s="11" t="s">
        <v>657</v>
      </c>
      <c r="C306" s="12">
        <v>2884</v>
      </c>
      <c r="XES306" s="5"/>
    </row>
    <row r="307" spans="1:16373">
      <c r="A307" s="10">
        <v>305</v>
      </c>
      <c r="B307" s="11" t="s">
        <v>658</v>
      </c>
      <c r="C307" s="12">
        <v>3695</v>
      </c>
      <c r="XES307" s="5"/>
    </row>
    <row r="308" spans="1:16373">
      <c r="A308" s="10">
        <v>306</v>
      </c>
      <c r="B308" s="11" t="s">
        <v>659</v>
      </c>
      <c r="C308" s="12">
        <v>3163</v>
      </c>
      <c r="XES308" s="5"/>
    </row>
    <row r="309" spans="1:16373">
      <c r="A309" s="10">
        <v>307</v>
      </c>
      <c r="B309" s="11" t="s">
        <v>660</v>
      </c>
      <c r="C309" s="12">
        <v>3022</v>
      </c>
      <c r="XES309" s="5"/>
    </row>
    <row r="310" spans="1:16373">
      <c r="A310" s="10">
        <v>308</v>
      </c>
      <c r="B310" s="11" t="s">
        <v>661</v>
      </c>
      <c r="C310" s="12">
        <v>3589</v>
      </c>
      <c r="XES310" s="5"/>
    </row>
    <row r="311" spans="1:16373">
      <c r="A311" s="10">
        <v>309</v>
      </c>
      <c r="B311" s="11" t="s">
        <v>662</v>
      </c>
      <c r="C311" s="12">
        <v>3695</v>
      </c>
      <c r="XES311" s="5"/>
    </row>
    <row r="312" spans="1:16373">
      <c r="A312" s="10">
        <v>310</v>
      </c>
      <c r="B312" s="11" t="s">
        <v>663</v>
      </c>
      <c r="C312" s="12">
        <v>3473</v>
      </c>
      <c r="XES312" s="5"/>
    </row>
    <row r="313" spans="1:16373">
      <c r="A313" s="10">
        <v>311</v>
      </c>
      <c r="B313" s="11" t="s">
        <v>664</v>
      </c>
      <c r="C313" s="12">
        <v>3643</v>
      </c>
      <c r="XES313" s="5"/>
    </row>
    <row r="314" spans="1:16373">
      <c r="A314" s="10">
        <v>312</v>
      </c>
      <c r="B314" s="11" t="s">
        <v>665</v>
      </c>
      <c r="C314" s="12">
        <v>3231</v>
      </c>
      <c r="XES314" s="5"/>
    </row>
    <row r="315" spans="1:16373">
      <c r="A315" s="10">
        <v>313</v>
      </c>
      <c r="B315" s="11" t="s">
        <v>666</v>
      </c>
      <c r="C315" s="12">
        <v>3695</v>
      </c>
      <c r="XES315" s="5"/>
    </row>
    <row r="316" spans="1:16373">
      <c r="A316" s="10">
        <v>314</v>
      </c>
      <c r="B316" s="11" t="s">
        <v>667</v>
      </c>
      <c r="C316" s="12">
        <v>3695</v>
      </c>
      <c r="XES316" s="5"/>
    </row>
    <row r="317" spans="1:16373">
      <c r="A317" s="10">
        <v>315</v>
      </c>
      <c r="B317" s="11" t="s">
        <v>668</v>
      </c>
      <c r="C317" s="12">
        <v>3419</v>
      </c>
      <c r="XES317" s="5"/>
    </row>
    <row r="318" spans="1:16373">
      <c r="A318" s="10">
        <v>316</v>
      </c>
      <c r="B318" s="11" t="s">
        <v>669</v>
      </c>
      <c r="C318" s="12">
        <v>3589</v>
      </c>
      <c r="XES318" s="5"/>
    </row>
    <row r="319" spans="1:16373">
      <c r="A319" s="10">
        <v>317</v>
      </c>
      <c r="B319" s="11" t="s">
        <v>670</v>
      </c>
      <c r="C319" s="12">
        <v>3589</v>
      </c>
      <c r="XES319" s="5"/>
    </row>
    <row r="320" spans="1:16373">
      <c r="A320" s="10">
        <v>318</v>
      </c>
      <c r="B320" s="11" t="s">
        <v>671</v>
      </c>
      <c r="C320" s="12">
        <v>3695</v>
      </c>
      <c r="XES320" s="5"/>
    </row>
    <row r="321" spans="1:16373">
      <c r="A321" s="10">
        <v>319</v>
      </c>
      <c r="B321" s="11" t="s">
        <v>672</v>
      </c>
      <c r="C321" s="12">
        <v>3395</v>
      </c>
      <c r="XES321" s="5"/>
    </row>
    <row r="322" spans="1:16373">
      <c r="A322" s="10">
        <v>320</v>
      </c>
      <c r="B322" s="11" t="s">
        <v>673</v>
      </c>
      <c r="C322" s="12">
        <v>3695</v>
      </c>
      <c r="XES322" s="5"/>
    </row>
    <row r="323" spans="1:16373">
      <c r="A323" s="10">
        <v>321</v>
      </c>
      <c r="B323" s="11" t="s">
        <v>674</v>
      </c>
      <c r="C323" s="12">
        <v>3543</v>
      </c>
      <c r="XES323" s="5"/>
    </row>
    <row r="324" spans="1:16373">
      <c r="A324" s="10">
        <v>322</v>
      </c>
      <c r="B324" s="11" t="s">
        <v>675</v>
      </c>
      <c r="C324" s="12">
        <v>3507</v>
      </c>
      <c r="XES324" s="5"/>
    </row>
    <row r="325" spans="1:16373">
      <c r="A325" s="10">
        <v>323</v>
      </c>
      <c r="B325" s="11" t="s">
        <v>676</v>
      </c>
      <c r="C325" s="12">
        <v>3399</v>
      </c>
      <c r="XES325" s="5"/>
    </row>
    <row r="326" spans="1:16373">
      <c r="A326" s="10">
        <v>324</v>
      </c>
      <c r="B326" s="11" t="s">
        <v>677</v>
      </c>
      <c r="C326" s="12">
        <v>3695</v>
      </c>
      <c r="XES326" s="5"/>
    </row>
    <row r="327" spans="1:16373">
      <c r="A327" s="10">
        <v>325</v>
      </c>
      <c r="B327" s="11" t="s">
        <v>678</v>
      </c>
      <c r="C327" s="12">
        <v>3589</v>
      </c>
      <c r="XES327" s="5"/>
    </row>
    <row r="328" spans="1:16373">
      <c r="A328" s="10">
        <v>326</v>
      </c>
      <c r="B328" s="11" t="s">
        <v>679</v>
      </c>
      <c r="C328" s="12">
        <v>3589</v>
      </c>
      <c r="XES328" s="5"/>
    </row>
    <row r="329" spans="1:16373">
      <c r="A329" s="10">
        <v>327</v>
      </c>
      <c r="B329" s="11" t="s">
        <v>680</v>
      </c>
      <c r="C329" s="12">
        <v>3589</v>
      </c>
      <c r="XES329" s="5"/>
    </row>
    <row r="330" spans="1:16373">
      <c r="A330" s="10">
        <v>328</v>
      </c>
      <c r="B330" s="11" t="s">
        <v>681</v>
      </c>
      <c r="C330" s="12">
        <v>3695</v>
      </c>
      <c r="XES330" s="5"/>
    </row>
    <row r="331" spans="1:16373">
      <c r="A331" s="10">
        <v>329</v>
      </c>
      <c r="B331" s="11" t="s">
        <v>682</v>
      </c>
      <c r="C331" s="12">
        <v>3419</v>
      </c>
      <c r="XES331" s="5"/>
    </row>
    <row r="332" spans="1:16373">
      <c r="A332" s="10">
        <v>330</v>
      </c>
      <c r="B332" s="11" t="s">
        <v>683</v>
      </c>
      <c r="C332" s="12">
        <v>3695</v>
      </c>
      <c r="XES332" s="5"/>
    </row>
    <row r="333" spans="1:16373">
      <c r="A333" s="10">
        <v>331</v>
      </c>
      <c r="B333" s="11" t="s">
        <v>684</v>
      </c>
      <c r="C333" s="12">
        <v>3352</v>
      </c>
      <c r="XES333" s="5"/>
    </row>
    <row r="334" spans="1:16373">
      <c r="A334" s="10">
        <v>332</v>
      </c>
      <c r="B334" s="11" t="s">
        <v>685</v>
      </c>
      <c r="C334" s="12">
        <v>3441</v>
      </c>
      <c r="XES334" s="5"/>
    </row>
    <row r="335" spans="1:16373">
      <c r="A335" s="10">
        <v>333</v>
      </c>
      <c r="B335" s="11" t="s">
        <v>686</v>
      </c>
      <c r="C335" s="12">
        <v>3353</v>
      </c>
      <c r="XES335" s="5"/>
    </row>
    <row r="336" spans="1:16373">
      <c r="A336" s="10">
        <v>334</v>
      </c>
      <c r="B336" s="11" t="s">
        <v>687</v>
      </c>
      <c r="C336" s="12">
        <v>3338</v>
      </c>
      <c r="XES336" s="5"/>
    </row>
    <row r="337" spans="1:16373">
      <c r="A337" s="10">
        <v>335</v>
      </c>
      <c r="B337" s="11" t="s">
        <v>688</v>
      </c>
      <c r="C337" s="12">
        <v>3494</v>
      </c>
      <c r="XES337" s="5"/>
    </row>
    <row r="338" spans="1:16373">
      <c r="A338" s="10">
        <v>336</v>
      </c>
      <c r="B338" s="11" t="s">
        <v>689</v>
      </c>
      <c r="C338" s="12">
        <v>3589</v>
      </c>
      <c r="XES338" s="5"/>
    </row>
    <row r="339" spans="1:16373">
      <c r="A339" s="10">
        <v>337</v>
      </c>
      <c r="B339" s="11" t="s">
        <v>690</v>
      </c>
      <c r="C339" s="12">
        <v>3589</v>
      </c>
      <c r="XES339" s="5"/>
    </row>
    <row r="340" spans="1:16373">
      <c r="A340" s="10">
        <v>338</v>
      </c>
      <c r="B340" s="11" t="s">
        <v>691</v>
      </c>
      <c r="C340" s="12">
        <v>3589</v>
      </c>
      <c r="XES340" s="5"/>
    </row>
    <row r="341" spans="1:16373">
      <c r="A341" s="10">
        <v>339</v>
      </c>
      <c r="B341" s="11" t="s">
        <v>692</v>
      </c>
      <c r="C341" s="12">
        <v>3175</v>
      </c>
      <c r="XES341" s="5"/>
    </row>
    <row r="342" spans="1:16373">
      <c r="A342" s="10">
        <v>340</v>
      </c>
      <c r="B342" s="11" t="s">
        <v>693</v>
      </c>
      <c r="C342" s="12">
        <v>2839</v>
      </c>
      <c r="XES342" s="5"/>
    </row>
    <row r="343" spans="1:16373">
      <c r="A343" s="10">
        <v>341</v>
      </c>
      <c r="B343" s="11" t="s">
        <v>694</v>
      </c>
      <c r="C343" s="12">
        <v>3589</v>
      </c>
      <c r="XES343" s="5"/>
    </row>
    <row r="344" spans="1:16373">
      <c r="A344" s="10">
        <v>342</v>
      </c>
      <c r="B344" s="11" t="s">
        <v>695</v>
      </c>
      <c r="C344" s="12">
        <v>3695</v>
      </c>
      <c r="XES344" s="5"/>
    </row>
    <row r="345" spans="1:16373">
      <c r="A345" s="10">
        <v>343</v>
      </c>
      <c r="B345" s="11" t="s">
        <v>696</v>
      </c>
      <c r="C345" s="12">
        <v>3589</v>
      </c>
      <c r="XES345" s="5"/>
    </row>
    <row r="346" spans="1:16373">
      <c r="A346" s="10">
        <v>344</v>
      </c>
      <c r="B346" s="11" t="s">
        <v>697</v>
      </c>
      <c r="C346" s="12">
        <v>2752</v>
      </c>
      <c r="XES346" s="5"/>
    </row>
    <row r="347" spans="1:16373">
      <c r="A347" s="10">
        <v>345</v>
      </c>
      <c r="B347" s="11" t="s">
        <v>698</v>
      </c>
      <c r="C347" s="12">
        <v>3589</v>
      </c>
      <c r="XES347" s="5"/>
    </row>
    <row r="348" spans="1:16373">
      <c r="A348" s="10">
        <v>346</v>
      </c>
      <c r="B348" s="11" t="s">
        <v>699</v>
      </c>
      <c r="C348" s="12">
        <v>3589</v>
      </c>
      <c r="XES348" s="5"/>
    </row>
    <row r="349" spans="1:16373">
      <c r="A349" s="10">
        <v>347</v>
      </c>
      <c r="B349" s="11" t="s">
        <v>700</v>
      </c>
      <c r="C349" s="12">
        <v>3589</v>
      </c>
      <c r="XES349" s="5"/>
    </row>
    <row r="350" spans="1:16373">
      <c r="A350" s="10">
        <v>348</v>
      </c>
      <c r="B350" s="11" t="s">
        <v>701</v>
      </c>
      <c r="C350" s="12">
        <v>3589</v>
      </c>
      <c r="XES350" s="5"/>
    </row>
    <row r="351" spans="1:16373">
      <c r="A351" s="10">
        <v>349</v>
      </c>
      <c r="B351" s="11" t="s">
        <v>702</v>
      </c>
      <c r="C351" s="12">
        <v>2839</v>
      </c>
      <c r="XES351" s="5"/>
    </row>
    <row r="352" spans="1:16373">
      <c r="A352" s="10">
        <v>350</v>
      </c>
      <c r="B352" s="11" t="s">
        <v>703</v>
      </c>
      <c r="C352" s="12">
        <v>2839</v>
      </c>
      <c r="XES352" s="5"/>
    </row>
    <row r="353" spans="1:16373">
      <c r="A353" s="10">
        <v>351</v>
      </c>
      <c r="B353" s="11" t="s">
        <v>704</v>
      </c>
      <c r="C353" s="12">
        <v>2875</v>
      </c>
      <c r="XES353" s="5"/>
    </row>
    <row r="354" spans="1:16373">
      <c r="A354" s="10">
        <v>352</v>
      </c>
      <c r="B354" s="11" t="s">
        <v>705</v>
      </c>
      <c r="C354" s="12">
        <v>3589</v>
      </c>
      <c r="XES354" s="5"/>
    </row>
    <row r="355" spans="1:16373">
      <c r="A355" s="10">
        <v>353</v>
      </c>
      <c r="B355" s="11" t="s">
        <v>706</v>
      </c>
      <c r="C355" s="12">
        <v>3563</v>
      </c>
      <c r="XES355" s="5"/>
    </row>
    <row r="356" spans="1:16373">
      <c r="A356" s="10">
        <v>354</v>
      </c>
      <c r="B356" s="11" t="s">
        <v>707</v>
      </c>
      <c r="C356" s="12">
        <v>3589</v>
      </c>
      <c r="XES356" s="5"/>
    </row>
    <row r="357" spans="1:16373">
      <c r="A357" s="10">
        <v>355</v>
      </c>
      <c r="B357" s="11" t="s">
        <v>708</v>
      </c>
      <c r="C357" s="12">
        <v>3695</v>
      </c>
      <c r="XES357" s="5"/>
    </row>
    <row r="358" spans="1:16373">
      <c r="A358" s="10">
        <v>356</v>
      </c>
      <c r="B358" s="11" t="s">
        <v>709</v>
      </c>
      <c r="C358" s="12">
        <v>2455</v>
      </c>
      <c r="XES358" s="5"/>
    </row>
    <row r="359" spans="1:16373">
      <c r="A359" s="10">
        <v>357</v>
      </c>
      <c r="B359" s="11" t="s">
        <v>710</v>
      </c>
      <c r="C359" s="12">
        <v>518</v>
      </c>
      <c r="XES359" s="5"/>
    </row>
    <row r="360" spans="1:16373">
      <c r="A360" s="10">
        <v>358</v>
      </c>
      <c r="B360" s="11" t="s">
        <v>711</v>
      </c>
      <c r="C360" s="12">
        <v>3295</v>
      </c>
      <c r="XES360" s="5"/>
    </row>
    <row r="361" spans="1:16373">
      <c r="A361" s="10">
        <v>359</v>
      </c>
      <c r="B361" s="11" t="s">
        <v>712</v>
      </c>
      <c r="C361" s="12">
        <v>3239</v>
      </c>
      <c r="XES361" s="5"/>
    </row>
    <row r="362" spans="1:16373">
      <c r="A362" s="10">
        <v>360</v>
      </c>
      <c r="B362" s="11" t="s">
        <v>713</v>
      </c>
      <c r="C362" s="12">
        <v>2584</v>
      </c>
      <c r="XES362" s="5"/>
    </row>
    <row r="363" spans="1:16373">
      <c r="A363" s="10">
        <v>361</v>
      </c>
      <c r="B363" s="11" t="s">
        <v>714</v>
      </c>
      <c r="C363" s="12">
        <v>2716</v>
      </c>
      <c r="XES363" s="5"/>
    </row>
    <row r="364" spans="1:16373">
      <c r="A364" s="10">
        <v>362</v>
      </c>
      <c r="B364" s="11" t="s">
        <v>715</v>
      </c>
      <c r="C364" s="12">
        <v>3295</v>
      </c>
      <c r="XES364" s="5"/>
    </row>
    <row r="365" spans="1:16373">
      <c r="A365" s="10">
        <v>363</v>
      </c>
      <c r="B365" s="11" t="s">
        <v>716</v>
      </c>
      <c r="C365" s="12">
        <v>2716</v>
      </c>
      <c r="XES365" s="5"/>
    </row>
    <row r="366" spans="1:16373">
      <c r="A366" s="10">
        <v>364</v>
      </c>
      <c r="B366" s="11" t="s">
        <v>717</v>
      </c>
      <c r="C366" s="12">
        <v>2716</v>
      </c>
      <c r="XES366" s="5"/>
    </row>
    <row r="367" spans="1:16373">
      <c r="A367" s="10">
        <v>365</v>
      </c>
      <c r="B367" s="11" t="s">
        <v>718</v>
      </c>
      <c r="C367" s="12">
        <v>3473</v>
      </c>
      <c r="XES367" s="5"/>
    </row>
    <row r="368" spans="1:16373">
      <c r="A368" s="10">
        <v>366</v>
      </c>
      <c r="B368" s="11" t="s">
        <v>719</v>
      </c>
      <c r="C368" s="12">
        <v>2203</v>
      </c>
      <c r="XES368" s="5"/>
    </row>
    <row r="369" spans="1:16373">
      <c r="A369" s="10">
        <v>367</v>
      </c>
      <c r="B369" s="11" t="s">
        <v>720</v>
      </c>
      <c r="C369" s="12">
        <v>2587</v>
      </c>
      <c r="XES369" s="5"/>
    </row>
    <row r="370" spans="1:16373">
      <c r="A370" s="10">
        <v>368</v>
      </c>
      <c r="B370" s="11" t="s">
        <v>721</v>
      </c>
      <c r="C370" s="12">
        <v>1964</v>
      </c>
      <c r="XES370" s="5"/>
    </row>
    <row r="371" spans="1:16373">
      <c r="A371" s="10">
        <v>369</v>
      </c>
      <c r="B371" s="11" t="s">
        <v>722</v>
      </c>
      <c r="C371" s="12">
        <v>3295</v>
      </c>
      <c r="XES371" s="5"/>
    </row>
    <row r="372" spans="1:16373">
      <c r="A372" s="10">
        <v>370</v>
      </c>
      <c r="B372" s="11" t="s">
        <v>723</v>
      </c>
      <c r="C372" s="12">
        <v>2641</v>
      </c>
      <c r="XES372" s="5"/>
    </row>
    <row r="373" spans="1:16373">
      <c r="A373" s="10">
        <v>371</v>
      </c>
      <c r="B373" s="11" t="s">
        <v>724</v>
      </c>
      <c r="C373" s="12">
        <v>2545</v>
      </c>
      <c r="XES373" s="5"/>
    </row>
    <row r="374" spans="1:16373">
      <c r="A374" s="10">
        <v>372</v>
      </c>
      <c r="B374" s="11" t="s">
        <v>725</v>
      </c>
      <c r="C374" s="12">
        <v>2584</v>
      </c>
      <c r="XES374" s="5"/>
    </row>
    <row r="375" spans="1:16373">
      <c r="A375" s="10">
        <v>373</v>
      </c>
      <c r="B375" s="11" t="s">
        <v>726</v>
      </c>
      <c r="C375" s="12">
        <v>2624</v>
      </c>
      <c r="XES375" s="5"/>
    </row>
    <row r="376" spans="1:16373">
      <c r="A376" s="10">
        <v>374</v>
      </c>
      <c r="B376" s="11" t="s">
        <v>727</v>
      </c>
      <c r="C376" s="12">
        <v>2768</v>
      </c>
      <c r="XES376" s="5"/>
    </row>
    <row r="377" spans="1:16373">
      <c r="A377" s="10">
        <v>375</v>
      </c>
      <c r="B377" s="11" t="s">
        <v>728</v>
      </c>
      <c r="C377" s="12">
        <v>2747</v>
      </c>
      <c r="XES377" s="5"/>
    </row>
    <row r="378" spans="1:16373">
      <c r="A378" s="10">
        <v>376</v>
      </c>
      <c r="B378" s="11" t="s">
        <v>729</v>
      </c>
      <c r="C378" s="12">
        <v>2158</v>
      </c>
      <c r="XES378" s="5"/>
    </row>
    <row r="379" spans="1:16373">
      <c r="A379" s="10">
        <v>377</v>
      </c>
      <c r="B379" s="11" t="s">
        <v>730</v>
      </c>
      <c r="C379" s="12">
        <v>2082</v>
      </c>
      <c r="XES379" s="5"/>
    </row>
    <row r="380" spans="1:16373">
      <c r="A380" s="10">
        <v>378</v>
      </c>
      <c r="B380" s="11" t="s">
        <v>731</v>
      </c>
      <c r="C380" s="12">
        <v>2870</v>
      </c>
      <c r="XES380" s="5"/>
    </row>
    <row r="381" spans="1:16373">
      <c r="A381" s="10">
        <v>379</v>
      </c>
      <c r="B381" s="11" t="s">
        <v>732</v>
      </c>
      <c r="C381" s="12">
        <v>3695</v>
      </c>
      <c r="XES381" s="5"/>
    </row>
    <row r="382" spans="1:16373">
      <c r="A382" s="10">
        <v>380</v>
      </c>
      <c r="B382" s="11" t="s">
        <v>733</v>
      </c>
      <c r="C382" s="12">
        <v>3695</v>
      </c>
      <c r="XES382" s="5"/>
    </row>
    <row r="383" spans="1:16373">
      <c r="A383" s="10">
        <v>381</v>
      </c>
      <c r="B383" s="11" t="s">
        <v>734</v>
      </c>
      <c r="C383" s="12">
        <v>2624</v>
      </c>
      <c r="XES383" s="5"/>
    </row>
    <row r="384" spans="1:16373">
      <c r="A384" s="10">
        <v>382</v>
      </c>
      <c r="B384" s="11" t="s">
        <v>735</v>
      </c>
      <c r="C384" s="12">
        <v>3295</v>
      </c>
      <c r="XES384" s="5"/>
    </row>
    <row r="385" spans="1:16373">
      <c r="A385" s="10">
        <v>383</v>
      </c>
      <c r="B385" s="11" t="s">
        <v>736</v>
      </c>
      <c r="C385" s="12">
        <v>3387</v>
      </c>
      <c r="XES385" s="5"/>
    </row>
    <row r="386" spans="1:16373">
      <c r="A386" s="10">
        <v>384</v>
      </c>
      <c r="B386" s="11" t="s">
        <v>737</v>
      </c>
      <c r="C386" s="12">
        <v>3371</v>
      </c>
      <c r="XES386" s="5"/>
    </row>
    <row r="387" spans="1:16373">
      <c r="A387" s="10">
        <v>385</v>
      </c>
      <c r="B387" s="11" t="s">
        <v>738</v>
      </c>
      <c r="C387" s="12">
        <v>2590</v>
      </c>
      <c r="XES387" s="5"/>
    </row>
    <row r="388" spans="1:16373">
      <c r="A388" s="10">
        <v>386</v>
      </c>
      <c r="B388" s="11" t="s">
        <v>739</v>
      </c>
      <c r="C388" s="12">
        <v>2599</v>
      </c>
      <c r="XES388" s="5"/>
    </row>
    <row r="389" spans="1:16373">
      <c r="A389" s="10">
        <v>387</v>
      </c>
      <c r="B389" s="11" t="s">
        <v>740</v>
      </c>
      <c r="C389" s="12">
        <v>2624</v>
      </c>
      <c r="XES389" s="5"/>
    </row>
    <row r="390" spans="1:16373">
      <c r="A390" s="10">
        <v>388</v>
      </c>
      <c r="B390" s="11" t="s">
        <v>741</v>
      </c>
      <c r="C390" s="12">
        <v>2624</v>
      </c>
      <c r="XES390" s="5"/>
    </row>
    <row r="391" spans="1:16373">
      <c r="A391" s="10">
        <v>389</v>
      </c>
      <c r="B391" s="11" t="s">
        <v>742</v>
      </c>
      <c r="C391" s="12">
        <v>2692</v>
      </c>
      <c r="XES391" s="5"/>
    </row>
    <row r="392" spans="1:16373">
      <c r="A392" s="10">
        <v>390</v>
      </c>
      <c r="B392" s="11" t="s">
        <v>743</v>
      </c>
      <c r="C392" s="12">
        <v>3008</v>
      </c>
      <c r="XES392" s="5"/>
    </row>
    <row r="393" spans="1:16373">
      <c r="A393" s="10">
        <v>391</v>
      </c>
      <c r="B393" s="11" t="s">
        <v>744</v>
      </c>
      <c r="C393" s="12">
        <v>3695</v>
      </c>
      <c r="XES393" s="5"/>
    </row>
    <row r="394" spans="1:16373">
      <c r="A394" s="10">
        <v>392</v>
      </c>
      <c r="B394" s="11" t="s">
        <v>745</v>
      </c>
      <c r="C394" s="12">
        <v>3295</v>
      </c>
      <c r="XES394" s="5"/>
    </row>
    <row r="395" spans="1:16373">
      <c r="A395" s="10">
        <v>393</v>
      </c>
      <c r="B395" s="11" t="s">
        <v>746</v>
      </c>
      <c r="C395" s="12">
        <v>3196</v>
      </c>
      <c r="XES395" s="5"/>
    </row>
    <row r="396" spans="1:16373">
      <c r="A396" s="10">
        <v>394</v>
      </c>
      <c r="B396" s="11" t="s">
        <v>747</v>
      </c>
      <c r="C396" s="12">
        <v>3215</v>
      </c>
      <c r="XES396" s="5"/>
    </row>
    <row r="397" spans="1:16373">
      <c r="A397" s="10">
        <v>395</v>
      </c>
      <c r="B397" s="11" t="s">
        <v>748</v>
      </c>
      <c r="C397" s="12">
        <v>3663</v>
      </c>
      <c r="XES397" s="5"/>
    </row>
    <row r="398" spans="1:16373">
      <c r="A398" s="10">
        <v>396</v>
      </c>
      <c r="B398" s="11" t="s">
        <v>749</v>
      </c>
      <c r="C398" s="12">
        <v>2608</v>
      </c>
      <c r="XES398" s="5"/>
    </row>
    <row r="399" spans="1:16373">
      <c r="A399" s="10">
        <v>397</v>
      </c>
      <c r="B399" s="11" t="s">
        <v>750</v>
      </c>
      <c r="C399" s="12">
        <v>2726</v>
      </c>
      <c r="XES399" s="5"/>
    </row>
    <row r="400" spans="1:16373">
      <c r="A400" s="10">
        <v>398</v>
      </c>
      <c r="B400" s="11" t="s">
        <v>751</v>
      </c>
      <c r="C400" s="12">
        <v>3239</v>
      </c>
      <c r="XES400" s="5"/>
    </row>
    <row r="401" spans="1:16373">
      <c r="A401" s="10">
        <v>399</v>
      </c>
      <c r="B401" s="11" t="s">
        <v>752</v>
      </c>
      <c r="C401" s="12">
        <v>3695</v>
      </c>
      <c r="XES401" s="5"/>
    </row>
    <row r="402" spans="1:16373">
      <c r="A402" s="10">
        <v>400</v>
      </c>
      <c r="B402" s="11" t="s">
        <v>753</v>
      </c>
      <c r="C402" s="12">
        <v>3675</v>
      </c>
      <c r="XES402" s="5"/>
    </row>
    <row r="403" spans="1:16373">
      <c r="A403" s="10">
        <v>401</v>
      </c>
      <c r="B403" s="11" t="s">
        <v>754</v>
      </c>
      <c r="C403" s="12">
        <v>2522</v>
      </c>
      <c r="XES403" s="5"/>
    </row>
    <row r="404" spans="1:16373">
      <c r="A404" s="10">
        <v>402</v>
      </c>
      <c r="B404" s="11" t="s">
        <v>755</v>
      </c>
      <c r="C404" s="12">
        <v>1964</v>
      </c>
      <c r="XES404" s="5"/>
    </row>
    <row r="405" spans="1:16373">
      <c r="A405" s="10">
        <v>403</v>
      </c>
      <c r="B405" s="11" t="s">
        <v>756</v>
      </c>
      <c r="C405" s="12">
        <v>2716</v>
      </c>
      <c r="XES405" s="5"/>
    </row>
    <row r="406" spans="1:16373">
      <c r="A406" s="10">
        <v>404</v>
      </c>
      <c r="B406" s="11" t="s">
        <v>757</v>
      </c>
      <c r="C406" s="12">
        <v>2716</v>
      </c>
      <c r="XES406" s="5"/>
    </row>
    <row r="407" spans="1:16373">
      <c r="A407" s="10">
        <v>405</v>
      </c>
      <c r="B407" s="11" t="s">
        <v>758</v>
      </c>
      <c r="C407" s="12">
        <v>3695</v>
      </c>
      <c r="XES407" s="5"/>
    </row>
    <row r="408" spans="1:16373">
      <c r="A408" s="10">
        <v>406</v>
      </c>
      <c r="B408" s="11" t="s">
        <v>759</v>
      </c>
      <c r="C408" s="12">
        <v>3215</v>
      </c>
      <c r="XES408" s="5"/>
    </row>
    <row r="409" spans="1:16373">
      <c r="A409" s="10">
        <v>407</v>
      </c>
      <c r="B409" s="11" t="s">
        <v>760</v>
      </c>
      <c r="C409" s="12">
        <v>2628</v>
      </c>
      <c r="XES409" s="5"/>
    </row>
    <row r="410" spans="1:16373">
      <c r="A410" s="10">
        <v>408</v>
      </c>
      <c r="B410" s="11" t="s">
        <v>761</v>
      </c>
      <c r="C410" s="12">
        <v>3017</v>
      </c>
      <c r="XES410" s="5"/>
    </row>
    <row r="411" spans="1:16373">
      <c r="A411" s="10">
        <v>409</v>
      </c>
      <c r="B411" s="11" t="s">
        <v>762</v>
      </c>
      <c r="C411" s="12">
        <v>3215</v>
      </c>
      <c r="XES411" s="5"/>
    </row>
    <row r="412" spans="1:16373">
      <c r="A412" s="10">
        <v>410</v>
      </c>
      <c r="B412" s="11" t="s">
        <v>763</v>
      </c>
      <c r="C412" s="12">
        <v>3675</v>
      </c>
      <c r="XES412" s="5"/>
    </row>
    <row r="413" spans="1:16373">
      <c r="A413" s="10">
        <v>411</v>
      </c>
      <c r="B413" s="11" t="s">
        <v>764</v>
      </c>
      <c r="C413" s="12">
        <v>2605</v>
      </c>
      <c r="XES413" s="5"/>
    </row>
    <row r="414" spans="1:16373">
      <c r="A414" s="10">
        <v>412</v>
      </c>
      <c r="B414" s="11" t="s">
        <v>765</v>
      </c>
      <c r="C414" s="12">
        <v>2716</v>
      </c>
      <c r="XES414" s="5"/>
    </row>
    <row r="415" spans="1:16373">
      <c r="A415" s="10">
        <v>413</v>
      </c>
      <c r="B415" s="11" t="s">
        <v>731</v>
      </c>
      <c r="C415" s="12">
        <v>1964</v>
      </c>
      <c r="XES415" s="5"/>
    </row>
    <row r="416" spans="1:16373">
      <c r="A416" s="10">
        <v>414</v>
      </c>
      <c r="B416" s="11" t="s">
        <v>766</v>
      </c>
      <c r="C416" s="12">
        <v>3695</v>
      </c>
      <c r="XES416" s="5"/>
    </row>
    <row r="417" spans="1:16373">
      <c r="A417" s="10">
        <v>415</v>
      </c>
      <c r="B417" s="11" t="s">
        <v>767</v>
      </c>
      <c r="C417" s="12">
        <v>3695</v>
      </c>
      <c r="XES417" s="5"/>
    </row>
    <row r="418" spans="1:16373">
      <c r="A418" s="10">
        <v>416</v>
      </c>
      <c r="B418" s="11" t="s">
        <v>768</v>
      </c>
      <c r="C418" s="12">
        <v>3215</v>
      </c>
      <c r="XES418" s="5"/>
    </row>
    <row r="419" spans="1:16373">
      <c r="A419" s="10">
        <v>417</v>
      </c>
      <c r="B419" s="11" t="s">
        <v>769</v>
      </c>
      <c r="C419" s="12">
        <v>2763</v>
      </c>
      <c r="XES419" s="5"/>
    </row>
    <row r="420" spans="1:16373">
      <c r="A420" s="10">
        <v>418</v>
      </c>
      <c r="B420" s="11" t="s">
        <v>770</v>
      </c>
      <c r="C420" s="12">
        <v>2716</v>
      </c>
      <c r="XES420" s="5"/>
    </row>
    <row r="421" spans="1:16373">
      <c r="A421" s="10">
        <v>419</v>
      </c>
      <c r="B421" s="11" t="s">
        <v>771</v>
      </c>
      <c r="C421" s="12">
        <v>3633</v>
      </c>
      <c r="XES421" s="5"/>
    </row>
    <row r="422" spans="1:16373">
      <c r="A422" s="10">
        <v>420</v>
      </c>
      <c r="B422" s="11" t="s">
        <v>772</v>
      </c>
      <c r="C422" s="12">
        <v>2334</v>
      </c>
      <c r="XES422" s="5"/>
    </row>
    <row r="423" spans="1:16373">
      <c r="A423" s="10">
        <v>421</v>
      </c>
      <c r="B423" s="11" t="s">
        <v>773</v>
      </c>
      <c r="C423" s="12">
        <v>2334</v>
      </c>
      <c r="XES423" s="5"/>
    </row>
    <row r="424" spans="1:16373">
      <c r="A424" s="10">
        <v>422</v>
      </c>
      <c r="B424" s="11" t="s">
        <v>774</v>
      </c>
      <c r="C424" s="12">
        <v>2556</v>
      </c>
      <c r="XES424" s="5"/>
    </row>
    <row r="425" spans="1:16373">
      <c r="A425" s="10">
        <v>423</v>
      </c>
      <c r="B425" s="11" t="s">
        <v>775</v>
      </c>
      <c r="C425" s="12">
        <v>2384</v>
      </c>
      <c r="XES425" s="5"/>
    </row>
    <row r="426" spans="1:16373">
      <c r="A426" s="10">
        <v>424</v>
      </c>
      <c r="B426" s="11" t="s">
        <v>776</v>
      </c>
      <c r="C426" s="12">
        <v>3695</v>
      </c>
      <c r="XES426" s="5"/>
    </row>
    <row r="427" spans="1:16373">
      <c r="A427" s="10">
        <v>425</v>
      </c>
      <c r="B427" s="11" t="s">
        <v>777</v>
      </c>
      <c r="C427" s="12">
        <v>3347</v>
      </c>
      <c r="XES427" s="5"/>
    </row>
    <row r="428" spans="1:16373">
      <c r="A428" s="10">
        <v>426</v>
      </c>
      <c r="B428" s="11" t="s">
        <v>778</v>
      </c>
      <c r="C428" s="12">
        <v>3427</v>
      </c>
      <c r="XES428" s="5"/>
    </row>
    <row r="429" spans="1:16373">
      <c r="A429" s="10">
        <v>427</v>
      </c>
      <c r="B429" s="11" t="s">
        <v>779</v>
      </c>
      <c r="C429" s="12">
        <v>2158</v>
      </c>
      <c r="XES429" s="5"/>
    </row>
    <row r="430" spans="1:16373">
      <c r="A430" s="10">
        <v>428</v>
      </c>
      <c r="B430" s="11" t="s">
        <v>780</v>
      </c>
      <c r="C430" s="12">
        <v>1368</v>
      </c>
      <c r="XES430" s="5"/>
    </row>
    <row r="431" spans="1:16373">
      <c r="A431" s="10">
        <v>429</v>
      </c>
      <c r="B431" s="11" t="s">
        <v>781</v>
      </c>
      <c r="C431" s="12">
        <v>613</v>
      </c>
      <c r="XES431" s="5"/>
    </row>
    <row r="432" spans="1:16373">
      <c r="A432" s="10">
        <v>430</v>
      </c>
      <c r="B432" s="11" t="s">
        <v>782</v>
      </c>
      <c r="C432" s="12">
        <v>2648</v>
      </c>
      <c r="XES432" s="5"/>
    </row>
    <row r="433" spans="1:16373">
      <c r="A433" s="10">
        <v>431</v>
      </c>
      <c r="B433" s="11" t="s">
        <v>783</v>
      </c>
      <c r="C433" s="12">
        <v>3291</v>
      </c>
      <c r="XES433" s="5"/>
    </row>
    <row r="434" spans="1:16373">
      <c r="A434" s="10">
        <v>432</v>
      </c>
      <c r="B434" s="11" t="s">
        <v>784</v>
      </c>
      <c r="C434" s="12">
        <v>3695</v>
      </c>
      <c r="XES434" s="5"/>
    </row>
    <row r="435" spans="1:16373">
      <c r="A435" s="10">
        <v>433</v>
      </c>
      <c r="B435" s="11" t="s">
        <v>785</v>
      </c>
      <c r="C435" s="12">
        <v>3427</v>
      </c>
      <c r="XES435" s="5"/>
    </row>
    <row r="436" spans="1:16373">
      <c r="A436" s="10">
        <v>434</v>
      </c>
      <c r="B436" s="11" t="s">
        <v>786</v>
      </c>
      <c r="C436" s="12">
        <v>3295</v>
      </c>
      <c r="XES436" s="5"/>
    </row>
    <row r="437" spans="1:16373">
      <c r="A437" s="10">
        <v>435</v>
      </c>
      <c r="B437" s="11" t="s">
        <v>787</v>
      </c>
      <c r="C437" s="12">
        <v>2651</v>
      </c>
      <c r="XES437" s="5"/>
    </row>
    <row r="438" spans="1:16373">
      <c r="A438" s="10">
        <v>436</v>
      </c>
      <c r="B438" s="11" t="s">
        <v>788</v>
      </c>
      <c r="C438" s="12">
        <v>3459</v>
      </c>
      <c r="XES438" s="5"/>
    </row>
    <row r="439" spans="1:16373">
      <c r="A439" s="10">
        <v>437</v>
      </c>
      <c r="B439" s="11" t="s">
        <v>789</v>
      </c>
      <c r="C439" s="12">
        <v>3695</v>
      </c>
      <c r="XES439" s="5"/>
    </row>
    <row r="440" spans="1:16373">
      <c r="A440" s="10">
        <v>438</v>
      </c>
      <c r="B440" s="11" t="s">
        <v>790</v>
      </c>
      <c r="C440" s="12">
        <v>3695</v>
      </c>
      <c r="XES440" s="5"/>
    </row>
    <row r="441" spans="1:16373">
      <c r="A441" s="10">
        <v>439</v>
      </c>
      <c r="B441" s="11" t="s">
        <v>791</v>
      </c>
      <c r="C441" s="12">
        <v>3695</v>
      </c>
      <c r="XES441" s="5"/>
    </row>
    <row r="442" spans="1:16373">
      <c r="A442" s="10">
        <v>440</v>
      </c>
      <c r="B442" s="11" t="s">
        <v>792</v>
      </c>
      <c r="C442" s="12">
        <v>3651</v>
      </c>
      <c r="XES442" s="5"/>
    </row>
    <row r="443" spans="1:16373">
      <c r="A443" s="10">
        <v>441</v>
      </c>
      <c r="B443" s="11" t="s">
        <v>793</v>
      </c>
      <c r="C443" s="12">
        <v>2623</v>
      </c>
      <c r="XES443" s="5"/>
    </row>
    <row r="444" spans="1:16373">
      <c r="A444" s="10">
        <v>442</v>
      </c>
      <c r="B444" s="11" t="s">
        <v>794</v>
      </c>
      <c r="C444" s="12">
        <v>2716</v>
      </c>
      <c r="XES444" s="5"/>
    </row>
    <row r="445" spans="1:16373">
      <c r="A445" s="10">
        <v>443</v>
      </c>
      <c r="B445" s="11" t="s">
        <v>795</v>
      </c>
      <c r="C445" s="12">
        <v>3695</v>
      </c>
      <c r="XES445" s="5"/>
    </row>
    <row r="446" spans="1:16373">
      <c r="A446" s="10">
        <v>444</v>
      </c>
      <c r="B446" s="11" t="s">
        <v>796</v>
      </c>
      <c r="C446" s="12">
        <v>2455</v>
      </c>
      <c r="XES446" s="5"/>
    </row>
    <row r="447" spans="1:16373">
      <c r="A447" s="10">
        <v>445</v>
      </c>
      <c r="B447" s="11" t="s">
        <v>797</v>
      </c>
      <c r="C447" s="12">
        <v>2716</v>
      </c>
      <c r="XES447" s="5"/>
    </row>
    <row r="448" spans="1:16373">
      <c r="A448" s="10">
        <v>446</v>
      </c>
      <c r="B448" s="11" t="s">
        <v>798</v>
      </c>
      <c r="C448" s="12">
        <v>2608</v>
      </c>
      <c r="XES448" s="5"/>
    </row>
    <row r="449" spans="1:16373">
      <c r="A449" s="10">
        <v>447</v>
      </c>
      <c r="B449" s="11" t="s">
        <v>799</v>
      </c>
      <c r="C449" s="12">
        <v>3381</v>
      </c>
      <c r="XES449" s="5"/>
    </row>
    <row r="450" spans="1:16373">
      <c r="A450" s="10">
        <v>448</v>
      </c>
      <c r="B450" s="11" t="s">
        <v>800</v>
      </c>
      <c r="C450" s="12">
        <v>3226</v>
      </c>
      <c r="XES450" s="5"/>
    </row>
    <row r="451" spans="1:16373">
      <c r="A451" s="10">
        <v>449</v>
      </c>
      <c r="B451" s="11" t="s">
        <v>801</v>
      </c>
      <c r="C451" s="12">
        <v>1964</v>
      </c>
      <c r="XES451" s="5"/>
    </row>
    <row r="452" spans="1:16373">
      <c r="A452" s="10">
        <v>450</v>
      </c>
      <c r="B452" s="11" t="s">
        <v>802</v>
      </c>
      <c r="C452" s="12">
        <v>1996</v>
      </c>
      <c r="XES452" s="5"/>
    </row>
    <row r="453" spans="1:16373">
      <c r="A453" s="10">
        <v>451</v>
      </c>
      <c r="B453" s="11" t="s">
        <v>803</v>
      </c>
      <c r="C453" s="12">
        <v>1964</v>
      </c>
      <c r="XES453" s="5"/>
    </row>
    <row r="454" spans="1:16373">
      <c r="A454" s="10">
        <v>452</v>
      </c>
      <c r="B454" s="11" t="s">
        <v>804</v>
      </c>
      <c r="C454" s="12">
        <v>2716</v>
      </c>
      <c r="XES454" s="5"/>
    </row>
    <row r="455" spans="1:16373">
      <c r="A455" s="10">
        <v>453</v>
      </c>
      <c r="B455" s="11" t="s">
        <v>805</v>
      </c>
      <c r="C455" s="12">
        <v>3285</v>
      </c>
      <c r="XES455" s="5"/>
    </row>
    <row r="456" spans="1:16373">
      <c r="A456" s="10">
        <v>454</v>
      </c>
      <c r="B456" s="11" t="s">
        <v>806</v>
      </c>
      <c r="C456" s="12">
        <v>2334</v>
      </c>
      <c r="XES456" s="5"/>
    </row>
    <row r="457" spans="1:16373">
      <c r="A457" s="10">
        <v>455</v>
      </c>
      <c r="B457" s="11" t="s">
        <v>807</v>
      </c>
      <c r="C457" s="12">
        <v>2334</v>
      </c>
      <c r="XES457" s="5"/>
    </row>
    <row r="458" spans="1:16373">
      <c r="A458" s="10">
        <v>456</v>
      </c>
      <c r="B458" s="11" t="s">
        <v>808</v>
      </c>
      <c r="C458" s="12">
        <v>2368</v>
      </c>
      <c r="XES458" s="5"/>
    </row>
    <row r="459" spans="1:16373">
      <c r="A459" s="10">
        <v>457</v>
      </c>
      <c r="B459" s="11" t="s">
        <v>809</v>
      </c>
      <c r="C459" s="12">
        <v>1473</v>
      </c>
      <c r="XES459" s="5"/>
    </row>
    <row r="460" spans="1:16373">
      <c r="A460" s="10">
        <v>458</v>
      </c>
      <c r="B460" s="11" t="s">
        <v>810</v>
      </c>
      <c r="C460" s="12">
        <v>2716</v>
      </c>
      <c r="XES460" s="5"/>
    </row>
    <row r="461" spans="1:16373">
      <c r="A461" s="10">
        <v>459</v>
      </c>
      <c r="B461" s="11" t="s">
        <v>811</v>
      </c>
      <c r="C461" s="12">
        <v>2962</v>
      </c>
      <c r="XES461" s="5"/>
    </row>
    <row r="462" spans="1:16373">
      <c r="A462" s="10">
        <v>460</v>
      </c>
      <c r="B462" s="11" t="s">
        <v>812</v>
      </c>
      <c r="C462" s="12">
        <v>3212</v>
      </c>
      <c r="XES462" s="5"/>
    </row>
    <row r="463" spans="1:16373">
      <c r="A463" s="10">
        <v>461</v>
      </c>
      <c r="B463" s="11" t="s">
        <v>813</v>
      </c>
      <c r="C463" s="12">
        <v>3295</v>
      </c>
      <c r="XES463" s="5"/>
    </row>
    <row r="464" spans="1:16373">
      <c r="A464" s="10">
        <v>462</v>
      </c>
      <c r="B464" s="11" t="s">
        <v>814</v>
      </c>
      <c r="C464" s="12">
        <v>3393</v>
      </c>
      <c r="XES464" s="5"/>
    </row>
    <row r="465" spans="1:16373">
      <c r="A465" s="10">
        <v>463</v>
      </c>
      <c r="B465" s="11" t="s">
        <v>815</v>
      </c>
      <c r="C465" s="12">
        <v>2716</v>
      </c>
      <c r="XES465" s="5"/>
    </row>
    <row r="466" spans="1:16373">
      <c r="A466" s="10">
        <v>464</v>
      </c>
      <c r="B466" s="11" t="s">
        <v>816</v>
      </c>
      <c r="C466" s="12">
        <v>2624</v>
      </c>
      <c r="XES466" s="5"/>
    </row>
    <row r="467" spans="1:16373">
      <c r="A467" s="10">
        <v>465</v>
      </c>
      <c r="B467" s="11" t="s">
        <v>817</v>
      </c>
      <c r="C467" s="12">
        <v>2624</v>
      </c>
      <c r="XES467" s="5"/>
    </row>
    <row r="468" spans="1:16373">
      <c r="A468" s="10">
        <v>466</v>
      </c>
      <c r="B468" s="11" t="s">
        <v>818</v>
      </c>
      <c r="C468" s="12">
        <v>3387</v>
      </c>
      <c r="XES468" s="5"/>
    </row>
    <row r="469" spans="1:16373">
      <c r="A469" s="10">
        <v>467</v>
      </c>
      <c r="B469" s="11" t="s">
        <v>819</v>
      </c>
      <c r="C469" s="12">
        <v>3403</v>
      </c>
      <c r="XES469" s="5"/>
    </row>
    <row r="470" spans="1:16373">
      <c r="A470" s="10">
        <v>468</v>
      </c>
      <c r="B470" s="11" t="s">
        <v>820</v>
      </c>
      <c r="C470" s="12">
        <v>3695</v>
      </c>
      <c r="XES470" s="5"/>
    </row>
    <row r="471" spans="1:16373">
      <c r="A471" s="10">
        <v>469</v>
      </c>
      <c r="B471" s="11" t="s">
        <v>821</v>
      </c>
      <c r="C471" s="12">
        <v>3393</v>
      </c>
      <c r="XES471" s="5"/>
    </row>
    <row r="472" spans="1:16373">
      <c r="A472" s="10">
        <v>470</v>
      </c>
      <c r="B472" s="11" t="s">
        <v>822</v>
      </c>
      <c r="C472" s="12">
        <v>2738</v>
      </c>
      <c r="XES472" s="5"/>
    </row>
    <row r="473" spans="1:16373">
      <c r="A473" s="10">
        <v>471</v>
      </c>
      <c r="B473" s="11" t="s">
        <v>823</v>
      </c>
      <c r="C473" s="12">
        <v>1964</v>
      </c>
      <c r="XES473" s="5"/>
    </row>
    <row r="474" spans="1:16373">
      <c r="A474" s="10">
        <v>472</v>
      </c>
      <c r="B474" s="11" t="s">
        <v>824</v>
      </c>
      <c r="C474" s="12">
        <v>2792</v>
      </c>
      <c r="XES474" s="5"/>
    </row>
    <row r="475" spans="1:16373">
      <c r="A475" s="10">
        <v>473</v>
      </c>
      <c r="B475" s="11" t="s">
        <v>825</v>
      </c>
      <c r="C475" s="12">
        <v>1964</v>
      </c>
      <c r="XES475" s="5"/>
    </row>
    <row r="476" spans="1:16373">
      <c r="A476" s="10">
        <v>474</v>
      </c>
      <c r="B476" s="11" t="s">
        <v>826</v>
      </c>
      <c r="C476" s="12">
        <v>2246</v>
      </c>
      <c r="XES476" s="5"/>
    </row>
    <row r="477" spans="1:16373">
      <c r="A477" s="10">
        <v>475</v>
      </c>
      <c r="B477" s="11" t="s">
        <v>827</v>
      </c>
      <c r="C477" s="12">
        <v>3695</v>
      </c>
      <c r="XES477" s="5"/>
    </row>
    <row r="478" spans="1:16373">
      <c r="A478" s="10">
        <v>476</v>
      </c>
      <c r="B478" s="11" t="s">
        <v>828</v>
      </c>
      <c r="C478" s="12">
        <v>3695</v>
      </c>
      <c r="XES478" s="5"/>
    </row>
    <row r="479" spans="1:16373">
      <c r="A479" s="10">
        <v>477</v>
      </c>
      <c r="B479" s="11" t="s">
        <v>829</v>
      </c>
      <c r="C479" s="12">
        <v>3695</v>
      </c>
      <c r="XES479" s="5"/>
    </row>
    <row r="480" spans="1:16373">
      <c r="A480" s="10">
        <v>478</v>
      </c>
      <c r="B480" s="11" t="s">
        <v>830</v>
      </c>
      <c r="C480" s="12">
        <v>3661</v>
      </c>
      <c r="XES480" s="5"/>
    </row>
    <row r="481" spans="1:16373">
      <c r="A481" s="10">
        <v>479</v>
      </c>
      <c r="B481" s="11" t="s">
        <v>831</v>
      </c>
      <c r="C481" s="12">
        <v>3215</v>
      </c>
      <c r="XES481" s="5"/>
    </row>
    <row r="482" spans="1:16373">
      <c r="A482" s="10">
        <v>480</v>
      </c>
      <c r="B482" s="11" t="s">
        <v>832</v>
      </c>
      <c r="C482" s="12">
        <v>3511</v>
      </c>
      <c r="XES482" s="5"/>
    </row>
    <row r="483" spans="1:16373">
      <c r="A483" s="10">
        <v>481</v>
      </c>
      <c r="B483" s="11" t="s">
        <v>833</v>
      </c>
      <c r="C483" s="12">
        <v>3633</v>
      </c>
      <c r="XES483" s="5"/>
    </row>
    <row r="484" spans="1:16373">
      <c r="A484" s="10">
        <v>482</v>
      </c>
      <c r="B484" s="11" t="s">
        <v>834</v>
      </c>
      <c r="C484" s="12">
        <v>2716</v>
      </c>
      <c r="XES484" s="5"/>
    </row>
    <row r="485" spans="1:16373">
      <c r="A485" s="10">
        <v>483</v>
      </c>
      <c r="B485" s="11" t="s">
        <v>835</v>
      </c>
      <c r="C485" s="12">
        <v>3295</v>
      </c>
      <c r="XES485" s="5"/>
    </row>
    <row r="486" spans="1:16373">
      <c r="A486" s="10">
        <v>484</v>
      </c>
      <c r="B486" s="11" t="s">
        <v>836</v>
      </c>
      <c r="C486" s="12">
        <v>3387</v>
      </c>
      <c r="XES486" s="5"/>
    </row>
    <row r="487" spans="1:16373">
      <c r="A487" s="10">
        <v>485</v>
      </c>
      <c r="B487" s="11" t="s">
        <v>837</v>
      </c>
      <c r="C487" s="12">
        <v>3215</v>
      </c>
      <c r="XES487" s="5"/>
    </row>
    <row r="488" spans="1:16373">
      <c r="A488" s="10">
        <v>486</v>
      </c>
      <c r="B488" s="11" t="s">
        <v>838</v>
      </c>
      <c r="C488" s="12">
        <v>3669</v>
      </c>
      <c r="XES488" s="5"/>
    </row>
    <row r="489" spans="1:16373">
      <c r="A489" s="10">
        <v>487</v>
      </c>
      <c r="B489" s="11" t="s">
        <v>812</v>
      </c>
      <c r="C489" s="12">
        <v>3669</v>
      </c>
      <c r="XES489" s="5"/>
    </row>
    <row r="490" spans="1:16373">
      <c r="A490" s="10">
        <v>488</v>
      </c>
      <c r="B490" s="11" t="s">
        <v>839</v>
      </c>
      <c r="C490" s="12">
        <v>3657</v>
      </c>
      <c r="XES490" s="5"/>
    </row>
    <row r="491" spans="1:16373">
      <c r="A491" s="10">
        <v>489</v>
      </c>
      <c r="B491" s="11" t="s">
        <v>840</v>
      </c>
      <c r="C491" s="12">
        <v>2738</v>
      </c>
      <c r="XES491" s="5"/>
    </row>
    <row r="492" spans="1:16373">
      <c r="A492" s="10">
        <v>490</v>
      </c>
      <c r="B492" s="11" t="s">
        <v>841</v>
      </c>
      <c r="C492" s="12">
        <v>2334</v>
      </c>
      <c r="XES492" s="5"/>
    </row>
    <row r="493" spans="1:16373">
      <c r="A493" s="10">
        <v>491</v>
      </c>
      <c r="B493" s="11" t="s">
        <v>842</v>
      </c>
      <c r="C493" s="12">
        <v>2334</v>
      </c>
      <c r="XES493" s="5"/>
    </row>
    <row r="494" spans="1:16373">
      <c r="A494" s="10">
        <v>492</v>
      </c>
      <c r="B494" s="11" t="s">
        <v>843</v>
      </c>
      <c r="C494" s="12">
        <v>2852</v>
      </c>
      <c r="XES494" s="5"/>
    </row>
    <row r="495" spans="1:16373">
      <c r="A495" s="10">
        <v>493</v>
      </c>
      <c r="B495" s="11" t="s">
        <v>844</v>
      </c>
      <c r="C495" s="12">
        <v>2158</v>
      </c>
      <c r="XES495" s="5"/>
    </row>
    <row r="496" spans="1:16373">
      <c r="A496" s="10">
        <v>494</v>
      </c>
      <c r="B496" s="11" t="s">
        <v>845</v>
      </c>
      <c r="C496" s="12">
        <v>2334</v>
      </c>
      <c r="XES496" s="5"/>
    </row>
    <row r="497" spans="1:16373">
      <c r="A497" s="10">
        <v>495</v>
      </c>
      <c r="B497" s="11" t="s">
        <v>846</v>
      </c>
      <c r="C497" s="12">
        <v>2579</v>
      </c>
      <c r="XES497" s="5"/>
    </row>
    <row r="498" spans="1:16373">
      <c r="A498" s="10">
        <v>496</v>
      </c>
      <c r="B498" s="11" t="s">
        <v>847</v>
      </c>
      <c r="C498" s="12">
        <v>1964</v>
      </c>
      <c r="XES498" s="5"/>
    </row>
    <row r="499" spans="1:16373">
      <c r="A499" s="10">
        <v>497</v>
      </c>
      <c r="B499" s="11" t="s">
        <v>848</v>
      </c>
      <c r="C499" s="12">
        <v>3695</v>
      </c>
      <c r="XES499" s="5"/>
    </row>
    <row r="500" spans="1:16373">
      <c r="A500" s="10">
        <v>498</v>
      </c>
      <c r="B500" s="11" t="s">
        <v>849</v>
      </c>
      <c r="C500" s="12">
        <v>2747</v>
      </c>
      <c r="XES500" s="5"/>
    </row>
    <row r="501" spans="1:16373">
      <c r="A501" s="10">
        <v>499</v>
      </c>
      <c r="B501" s="11" t="s">
        <v>850</v>
      </c>
      <c r="C501" s="12">
        <v>3695</v>
      </c>
      <c r="XES501" s="5"/>
    </row>
    <row r="502" spans="1:16373">
      <c r="A502" s="10">
        <v>500</v>
      </c>
      <c r="B502" s="11" t="s">
        <v>851</v>
      </c>
      <c r="C502" s="12">
        <v>3215</v>
      </c>
      <c r="XES502" s="5"/>
    </row>
    <row r="503" spans="1:16373">
      <c r="A503" s="10">
        <v>501</v>
      </c>
      <c r="B503" s="11" t="s">
        <v>852</v>
      </c>
      <c r="C503" s="12">
        <v>2768</v>
      </c>
      <c r="XES503" s="5"/>
    </row>
    <row r="504" spans="1:16373">
      <c r="A504" s="10">
        <v>502</v>
      </c>
      <c r="B504" s="11" t="s">
        <v>853</v>
      </c>
      <c r="C504" s="12">
        <v>3212</v>
      </c>
      <c r="XES504" s="5"/>
    </row>
    <row r="505" spans="1:16373">
      <c r="A505" s="10">
        <v>503</v>
      </c>
      <c r="B505" s="11" t="s">
        <v>854</v>
      </c>
      <c r="C505" s="12">
        <v>3693</v>
      </c>
      <c r="XES505" s="5"/>
    </row>
    <row r="506" spans="1:16373">
      <c r="A506" s="10">
        <v>504</v>
      </c>
      <c r="B506" s="11" t="s">
        <v>855</v>
      </c>
      <c r="C506" s="12">
        <v>3695</v>
      </c>
      <c r="XES506" s="5"/>
    </row>
    <row r="507" spans="1:16373">
      <c r="A507" s="10">
        <v>505</v>
      </c>
      <c r="B507" s="11" t="s">
        <v>856</v>
      </c>
      <c r="C507" s="12">
        <v>3673</v>
      </c>
      <c r="XES507" s="5"/>
    </row>
    <row r="508" spans="1:16373">
      <c r="A508" s="10">
        <v>506</v>
      </c>
      <c r="B508" s="11" t="s">
        <v>857</v>
      </c>
      <c r="C508" s="12">
        <v>2768</v>
      </c>
      <c r="XES508" s="5"/>
    </row>
    <row r="509" spans="1:16373">
      <c r="A509" s="10">
        <v>507</v>
      </c>
      <c r="B509" s="11" t="s">
        <v>858</v>
      </c>
      <c r="C509" s="12">
        <v>2334</v>
      </c>
      <c r="XES509" s="5"/>
    </row>
    <row r="510" spans="1:16373">
      <c r="A510" s="10">
        <v>508</v>
      </c>
      <c r="B510" s="11" t="s">
        <v>859</v>
      </c>
      <c r="C510" s="12">
        <v>2158</v>
      </c>
      <c r="XES510" s="5"/>
    </row>
    <row r="511" spans="1:16373">
      <c r="A511" s="10">
        <v>509</v>
      </c>
      <c r="B511" s="11" t="s">
        <v>860</v>
      </c>
      <c r="C511" s="12">
        <v>2458</v>
      </c>
      <c r="XES511" s="5"/>
    </row>
    <row r="512" spans="1:16373">
      <c r="A512" s="10">
        <v>510</v>
      </c>
      <c r="B512" s="11" t="s">
        <v>861</v>
      </c>
      <c r="C512" s="12">
        <v>2556</v>
      </c>
      <c r="XES512" s="5"/>
    </row>
    <row r="513" spans="1:16373">
      <c r="A513" s="10">
        <v>511</v>
      </c>
      <c r="B513" s="11" t="s">
        <v>862</v>
      </c>
      <c r="C513" s="12">
        <v>2388</v>
      </c>
      <c r="XES513" s="5"/>
    </row>
    <row r="514" spans="1:16373">
      <c r="A514" s="10">
        <v>512</v>
      </c>
      <c r="B514" s="11" t="s">
        <v>863</v>
      </c>
      <c r="C514" s="12">
        <v>2158</v>
      </c>
      <c r="XES514" s="5"/>
    </row>
    <row r="515" spans="1:16373">
      <c r="A515" s="10">
        <v>513</v>
      </c>
      <c r="B515" s="11" t="s">
        <v>864</v>
      </c>
      <c r="C515" s="12">
        <v>3695</v>
      </c>
      <c r="XES515" s="5"/>
    </row>
    <row r="516" spans="1:16373">
      <c r="A516" s="10">
        <v>514</v>
      </c>
      <c r="B516" s="11" t="s">
        <v>865</v>
      </c>
      <c r="C516" s="12">
        <v>3385</v>
      </c>
      <c r="XES516" s="5"/>
    </row>
    <row r="517" spans="1:16373">
      <c r="A517" s="10">
        <v>515</v>
      </c>
      <c r="B517" s="11" t="s">
        <v>866</v>
      </c>
      <c r="C517" s="12">
        <v>2624</v>
      </c>
      <c r="XES517" s="5"/>
    </row>
    <row r="518" spans="1:16373">
      <c r="A518" s="10">
        <v>516</v>
      </c>
      <c r="B518" s="11" t="s">
        <v>867</v>
      </c>
      <c r="C518" s="12">
        <v>3291</v>
      </c>
      <c r="XES518" s="5"/>
    </row>
    <row r="519" spans="1:16373">
      <c r="A519" s="10">
        <v>517</v>
      </c>
      <c r="B519" s="11" t="s">
        <v>868</v>
      </c>
      <c r="C519" s="12">
        <v>3405</v>
      </c>
      <c r="XES519" s="5"/>
    </row>
    <row r="520" spans="1:16373">
      <c r="A520" s="10">
        <v>518</v>
      </c>
      <c r="B520" s="11" t="s">
        <v>869</v>
      </c>
      <c r="C520" s="12">
        <v>3215</v>
      </c>
      <c r="XES520" s="5"/>
    </row>
    <row r="521" spans="1:16373">
      <c r="A521" s="10">
        <v>519</v>
      </c>
      <c r="B521" s="11" t="s">
        <v>870</v>
      </c>
      <c r="C521" s="12">
        <v>2624</v>
      </c>
      <c r="XES521" s="5"/>
    </row>
    <row r="522" spans="1:16373">
      <c r="A522" s="10">
        <v>520</v>
      </c>
      <c r="B522" s="11" t="s">
        <v>871</v>
      </c>
      <c r="C522" s="12">
        <v>2609</v>
      </c>
      <c r="XES522" s="5"/>
    </row>
    <row r="523" spans="1:16373">
      <c r="A523" s="10">
        <v>521</v>
      </c>
      <c r="B523" s="11" t="s">
        <v>872</v>
      </c>
      <c r="C523" s="12">
        <v>3695</v>
      </c>
      <c r="XES523" s="5"/>
    </row>
    <row r="524" spans="1:16373">
      <c r="A524" s="10">
        <v>522</v>
      </c>
      <c r="B524" s="11" t="s">
        <v>873</v>
      </c>
      <c r="C524" s="12">
        <v>3175</v>
      </c>
      <c r="XES524" s="5"/>
    </row>
    <row r="525" spans="1:16373">
      <c r="A525" s="10">
        <v>523</v>
      </c>
      <c r="B525" s="11" t="s">
        <v>874</v>
      </c>
      <c r="C525" s="12">
        <v>3695</v>
      </c>
      <c r="XES525" s="5"/>
    </row>
    <row r="526" spans="1:16373">
      <c r="A526" s="10">
        <v>524</v>
      </c>
      <c r="B526" s="11" t="s">
        <v>875</v>
      </c>
      <c r="C526" s="12">
        <v>3607</v>
      </c>
      <c r="XES526" s="5"/>
    </row>
    <row r="527" spans="1:16373">
      <c r="A527" s="10">
        <v>525</v>
      </c>
      <c r="B527" s="11" t="s">
        <v>876</v>
      </c>
      <c r="C527" s="12">
        <v>2624</v>
      </c>
      <c r="XES527" s="5"/>
    </row>
    <row r="528" spans="1:16373">
      <c r="A528" s="10">
        <v>526</v>
      </c>
      <c r="B528" s="11" t="s">
        <v>877</v>
      </c>
      <c r="C528" s="12">
        <v>1964</v>
      </c>
      <c r="XES528" s="5"/>
    </row>
    <row r="529" spans="1:16373">
      <c r="A529" s="10">
        <v>527</v>
      </c>
      <c r="B529" s="11" t="s">
        <v>878</v>
      </c>
      <c r="C529" s="12">
        <v>1964</v>
      </c>
      <c r="XES529" s="5"/>
    </row>
    <row r="530" spans="1:16373">
      <c r="A530" s="10">
        <v>528</v>
      </c>
      <c r="B530" s="11" t="s">
        <v>879</v>
      </c>
      <c r="C530" s="12">
        <v>2716</v>
      </c>
      <c r="XES530" s="5"/>
    </row>
    <row r="531" spans="1:16373">
      <c r="A531" s="10">
        <v>529</v>
      </c>
      <c r="B531" s="11" t="s">
        <v>880</v>
      </c>
      <c r="C531" s="12">
        <v>1964</v>
      </c>
      <c r="XES531" s="5"/>
    </row>
    <row r="532" spans="1:16373">
      <c r="A532" s="10">
        <v>530</v>
      </c>
      <c r="B532" s="11" t="s">
        <v>881</v>
      </c>
      <c r="C532" s="12">
        <v>3695</v>
      </c>
      <c r="XES532" s="5"/>
    </row>
    <row r="533" spans="1:16373">
      <c r="A533" s="10">
        <v>531</v>
      </c>
      <c r="B533" s="11" t="s">
        <v>882</v>
      </c>
      <c r="C533" s="12">
        <v>3695</v>
      </c>
      <c r="XES533" s="5"/>
    </row>
    <row r="534" spans="1:16373">
      <c r="A534" s="10">
        <v>532</v>
      </c>
      <c r="B534" s="11" t="s">
        <v>883</v>
      </c>
      <c r="C534" s="12">
        <v>2624</v>
      </c>
      <c r="XES534" s="5"/>
    </row>
    <row r="535" spans="1:16373">
      <c r="A535" s="10">
        <v>533</v>
      </c>
      <c r="B535" s="11" t="s">
        <v>884</v>
      </c>
      <c r="C535" s="12">
        <v>3352</v>
      </c>
      <c r="XES535" s="5"/>
    </row>
    <row r="536" spans="1:16373">
      <c r="A536" s="10">
        <v>534</v>
      </c>
      <c r="B536" s="11" t="s">
        <v>885</v>
      </c>
      <c r="C536" s="12">
        <v>3649</v>
      </c>
      <c r="XES536" s="5"/>
    </row>
    <row r="537" spans="1:16373">
      <c r="A537" s="10">
        <v>535</v>
      </c>
      <c r="B537" s="11" t="s">
        <v>886</v>
      </c>
      <c r="C537" s="12">
        <v>3695</v>
      </c>
      <c r="XES537" s="5"/>
    </row>
    <row r="538" spans="1:16373">
      <c r="A538" s="10">
        <v>536</v>
      </c>
      <c r="B538" s="11" t="s">
        <v>887</v>
      </c>
      <c r="C538" s="12">
        <v>3659</v>
      </c>
      <c r="XES538" s="5"/>
    </row>
    <row r="539" spans="1:16373">
      <c r="A539" s="10">
        <v>537</v>
      </c>
      <c r="B539" s="11" t="s">
        <v>888</v>
      </c>
      <c r="C539" s="12">
        <v>1964</v>
      </c>
      <c r="XES539" s="5"/>
    </row>
    <row r="540" spans="1:16373">
      <c r="A540" s="10">
        <v>538</v>
      </c>
      <c r="B540" s="11" t="s">
        <v>889</v>
      </c>
      <c r="C540" s="12">
        <v>1964</v>
      </c>
      <c r="XES540" s="5"/>
    </row>
    <row r="541" spans="1:16373">
      <c r="A541" s="10">
        <v>539</v>
      </c>
      <c r="B541" s="11" t="s">
        <v>890</v>
      </c>
      <c r="C541" s="12">
        <v>2632</v>
      </c>
      <c r="XES541" s="5"/>
    </row>
    <row r="542" spans="1:16373">
      <c r="A542" s="10">
        <v>540</v>
      </c>
      <c r="B542" s="11" t="s">
        <v>891</v>
      </c>
      <c r="C542" s="12">
        <v>3679</v>
      </c>
      <c r="XES542" s="5"/>
    </row>
    <row r="543" spans="1:16373">
      <c r="A543" s="10">
        <v>541</v>
      </c>
      <c r="B543" s="11" t="s">
        <v>892</v>
      </c>
      <c r="C543" s="12">
        <v>3071</v>
      </c>
      <c r="XES543" s="5"/>
    </row>
    <row r="544" spans="1:16373">
      <c r="A544" s="10">
        <v>542</v>
      </c>
      <c r="B544" s="11" t="s">
        <v>893</v>
      </c>
      <c r="C544" s="12">
        <v>2605</v>
      </c>
      <c r="XES544" s="5"/>
    </row>
    <row r="545" spans="1:16373">
      <c r="A545" s="10">
        <v>543</v>
      </c>
      <c r="B545" s="11" t="s">
        <v>894</v>
      </c>
      <c r="C545" s="12">
        <v>1964</v>
      </c>
      <c r="XES545" s="5"/>
    </row>
    <row r="546" spans="1:16373">
      <c r="A546" s="10">
        <v>544</v>
      </c>
      <c r="B546" s="11" t="s">
        <v>895</v>
      </c>
      <c r="C546" s="12">
        <v>3533</v>
      </c>
      <c r="XES546" s="5"/>
    </row>
    <row r="547" spans="1:16373">
      <c r="A547" s="10">
        <v>545</v>
      </c>
      <c r="B547" s="11" t="s">
        <v>896</v>
      </c>
      <c r="C547" s="12">
        <v>2608</v>
      </c>
      <c r="XES547" s="5"/>
    </row>
    <row r="548" spans="1:16373">
      <c r="A548" s="10">
        <v>546</v>
      </c>
      <c r="B548" s="11" t="s">
        <v>897</v>
      </c>
      <c r="C548" s="12">
        <v>3695</v>
      </c>
      <c r="XES548" s="5"/>
    </row>
    <row r="549" spans="1:16373">
      <c r="A549" s="10">
        <v>547</v>
      </c>
      <c r="B549" s="11" t="s">
        <v>898</v>
      </c>
      <c r="C549" s="12">
        <v>2768</v>
      </c>
      <c r="XES549" s="5"/>
    </row>
    <row r="550" spans="1:16373">
      <c r="A550" s="10">
        <v>548</v>
      </c>
      <c r="B550" s="11" t="s">
        <v>899</v>
      </c>
      <c r="C550" s="12">
        <v>2705</v>
      </c>
      <c r="XES550" s="5"/>
    </row>
    <row r="551" spans="1:16373">
      <c r="A551" s="10">
        <v>549</v>
      </c>
      <c r="B551" s="11" t="s">
        <v>900</v>
      </c>
      <c r="C551" s="12">
        <v>2765</v>
      </c>
      <c r="XES551" s="5"/>
    </row>
    <row r="552" spans="1:16373">
      <c r="A552" s="10">
        <v>550</v>
      </c>
      <c r="B552" s="11" t="s">
        <v>901</v>
      </c>
      <c r="C552" s="12">
        <v>2716</v>
      </c>
      <c r="XES552" s="5"/>
    </row>
    <row r="553" spans="1:16373">
      <c r="A553" s="10">
        <v>551</v>
      </c>
      <c r="B553" s="11" t="s">
        <v>902</v>
      </c>
      <c r="C553" s="12">
        <v>2556</v>
      </c>
      <c r="XES553" s="5"/>
    </row>
    <row r="554" spans="1:16373">
      <c r="A554" s="10">
        <v>552</v>
      </c>
      <c r="B554" s="11" t="s">
        <v>903</v>
      </c>
      <c r="C554" s="12">
        <v>2334</v>
      </c>
      <c r="XES554" s="5"/>
    </row>
    <row r="555" spans="1:16373">
      <c r="A555" s="10">
        <v>553</v>
      </c>
      <c r="B555" s="11" t="s">
        <v>904</v>
      </c>
      <c r="C555" s="12">
        <v>2406</v>
      </c>
      <c r="XES555" s="5"/>
    </row>
    <row r="556" spans="1:16373">
      <c r="A556" s="10">
        <v>554</v>
      </c>
      <c r="B556" s="11" t="s">
        <v>905</v>
      </c>
      <c r="C556" s="12">
        <v>2476</v>
      </c>
      <c r="XES556" s="5"/>
    </row>
    <row r="557" spans="1:16373">
      <c r="A557" s="10">
        <v>555</v>
      </c>
      <c r="B557" s="11" t="s">
        <v>906</v>
      </c>
      <c r="C557" s="12">
        <v>2520</v>
      </c>
      <c r="XES557" s="5"/>
    </row>
    <row r="558" spans="1:16373">
      <c r="A558" s="10">
        <v>556</v>
      </c>
      <c r="B558" s="11" t="s">
        <v>907</v>
      </c>
      <c r="C558" s="12">
        <v>2646</v>
      </c>
      <c r="XES558" s="5"/>
    </row>
    <row r="559" spans="1:16373">
      <c r="A559" s="10">
        <v>557</v>
      </c>
      <c r="B559" s="11" t="s">
        <v>908</v>
      </c>
      <c r="C559" s="12">
        <v>2624</v>
      </c>
      <c r="XES559" s="5"/>
    </row>
    <row r="560" spans="1:16373">
      <c r="A560" s="10">
        <v>558</v>
      </c>
      <c r="B560" s="11" t="s">
        <v>909</v>
      </c>
      <c r="C560" s="12">
        <v>2624</v>
      </c>
      <c r="XES560" s="5"/>
    </row>
    <row r="561" spans="1:16373">
      <c r="A561" s="10">
        <v>559</v>
      </c>
      <c r="B561" s="11" t="s">
        <v>910</v>
      </c>
      <c r="C561" s="12">
        <v>2641</v>
      </c>
      <c r="XES561" s="5"/>
    </row>
    <row r="562" spans="1:16373">
      <c r="A562" s="10">
        <v>560</v>
      </c>
      <c r="B562" s="11" t="s">
        <v>911</v>
      </c>
      <c r="C562" s="12">
        <v>3393</v>
      </c>
      <c r="XES562" s="5"/>
    </row>
    <row r="563" spans="1:16373">
      <c r="A563" s="10">
        <v>561</v>
      </c>
      <c r="B563" s="11" t="s">
        <v>912</v>
      </c>
      <c r="C563" s="12">
        <v>3215</v>
      </c>
      <c r="XES563" s="5"/>
    </row>
    <row r="564" spans="1:16373">
      <c r="A564" s="10">
        <v>562</v>
      </c>
      <c r="B564" s="11" t="s">
        <v>913</v>
      </c>
      <c r="C564" s="12">
        <v>3695</v>
      </c>
      <c r="XES564" s="5"/>
    </row>
    <row r="565" spans="1:16373">
      <c r="A565" s="10">
        <v>563</v>
      </c>
      <c r="B565" s="11" t="s">
        <v>914</v>
      </c>
      <c r="C565" s="12">
        <v>2587</v>
      </c>
      <c r="XES565" s="5"/>
    </row>
    <row r="566" spans="1:16373">
      <c r="A566" s="10">
        <v>564</v>
      </c>
      <c r="B566" s="11" t="s">
        <v>915</v>
      </c>
      <c r="C566" s="12">
        <v>2716</v>
      </c>
      <c r="XES566" s="5"/>
    </row>
    <row r="567" spans="1:16373">
      <c r="A567" s="10">
        <v>565</v>
      </c>
      <c r="B567" s="11" t="s">
        <v>916</v>
      </c>
      <c r="C567" s="12">
        <v>3101</v>
      </c>
      <c r="XES567" s="5"/>
    </row>
    <row r="568" spans="1:16373">
      <c r="A568" s="10">
        <v>566</v>
      </c>
      <c r="B568" s="11" t="s">
        <v>917</v>
      </c>
      <c r="C568" s="12">
        <v>3427</v>
      </c>
      <c r="XES568" s="5"/>
    </row>
    <row r="569" spans="1:16373">
      <c r="A569" s="10">
        <v>567</v>
      </c>
      <c r="B569" s="11" t="s">
        <v>918</v>
      </c>
      <c r="C569" s="12">
        <v>3385</v>
      </c>
      <c r="XES569" s="5"/>
    </row>
    <row r="570" spans="1:16373">
      <c r="A570" s="10">
        <v>568</v>
      </c>
      <c r="B570" s="11" t="s">
        <v>919</v>
      </c>
      <c r="C570" s="12">
        <v>3387</v>
      </c>
      <c r="XES570" s="5"/>
    </row>
    <row r="571" spans="1:16373">
      <c r="A571" s="10">
        <v>569</v>
      </c>
      <c r="B571" s="11" t="s">
        <v>920</v>
      </c>
      <c r="C571" s="12">
        <v>3695</v>
      </c>
      <c r="XES571" s="5"/>
    </row>
    <row r="572" spans="1:16373">
      <c r="A572" s="10">
        <v>570</v>
      </c>
      <c r="B572" s="11" t="s">
        <v>921</v>
      </c>
      <c r="C572" s="12">
        <v>3633</v>
      </c>
      <c r="XES572" s="5"/>
    </row>
    <row r="573" spans="1:16373">
      <c r="A573" s="10">
        <v>571</v>
      </c>
      <c r="B573" s="11" t="s">
        <v>922</v>
      </c>
      <c r="C573" s="12">
        <v>2334</v>
      </c>
      <c r="XES573" s="5"/>
    </row>
    <row r="574" spans="1:16373">
      <c r="A574" s="10">
        <v>572</v>
      </c>
      <c r="B574" s="11" t="s">
        <v>923</v>
      </c>
      <c r="C574" s="12">
        <v>2556</v>
      </c>
      <c r="XES574" s="5"/>
    </row>
    <row r="575" spans="1:16373">
      <c r="A575" s="10">
        <v>573</v>
      </c>
      <c r="B575" s="11" t="s">
        <v>924</v>
      </c>
      <c r="C575" s="12">
        <v>2334</v>
      </c>
      <c r="XES575" s="5"/>
    </row>
    <row r="576" spans="1:16373">
      <c r="A576" s="10">
        <v>574</v>
      </c>
      <c r="B576" s="11" t="s">
        <v>925</v>
      </c>
      <c r="C576" s="12">
        <v>1473</v>
      </c>
      <c r="XES576" s="5"/>
    </row>
    <row r="577" spans="1:16373">
      <c r="A577" s="10">
        <v>575</v>
      </c>
      <c r="B577" s="11" t="s">
        <v>926</v>
      </c>
      <c r="C577" s="12">
        <v>514</v>
      </c>
      <c r="XES577" s="5"/>
    </row>
    <row r="578" spans="1:16373">
      <c r="A578" s="10">
        <v>576</v>
      </c>
      <c r="B578" s="11" t="s">
        <v>927</v>
      </c>
      <c r="C578" s="12">
        <v>2395</v>
      </c>
      <c r="XES578" s="5"/>
    </row>
    <row r="579" spans="1:16373">
      <c r="A579" s="10">
        <v>577</v>
      </c>
      <c r="B579" s="11" t="s">
        <v>928</v>
      </c>
      <c r="C579" s="12">
        <v>2395</v>
      </c>
      <c r="XES579" s="5"/>
    </row>
    <row r="580" spans="1:16373">
      <c r="A580" s="10">
        <v>578</v>
      </c>
      <c r="B580" s="11" t="s">
        <v>929</v>
      </c>
      <c r="C580" s="12">
        <v>2455</v>
      </c>
      <c r="XES580" s="5"/>
    </row>
    <row r="581" spans="1:16373">
      <c r="A581" s="10">
        <v>579</v>
      </c>
      <c r="B581" s="11" t="s">
        <v>930</v>
      </c>
      <c r="C581" s="12">
        <v>3599</v>
      </c>
      <c r="XES581" s="5"/>
    </row>
    <row r="582" spans="1:16373">
      <c r="A582" s="10">
        <v>580</v>
      </c>
      <c r="B582" s="11" t="s">
        <v>931</v>
      </c>
      <c r="C582" s="12">
        <v>3695</v>
      </c>
      <c r="XES582" s="5"/>
    </row>
    <row r="583" spans="1:16373">
      <c r="A583" s="10">
        <v>581</v>
      </c>
      <c r="B583" s="11" t="s">
        <v>932</v>
      </c>
      <c r="C583" s="12">
        <v>2545</v>
      </c>
      <c r="XES583" s="5"/>
    </row>
    <row r="584" spans="1:16373">
      <c r="A584" s="10">
        <v>582</v>
      </c>
      <c r="B584" s="11" t="s">
        <v>933</v>
      </c>
      <c r="C584" s="12">
        <v>2521</v>
      </c>
      <c r="XES584" s="5"/>
    </row>
    <row r="585" spans="1:16373">
      <c r="A585" s="10">
        <v>583</v>
      </c>
      <c r="B585" s="11" t="s">
        <v>934</v>
      </c>
      <c r="C585" s="12">
        <v>2204</v>
      </c>
      <c r="XES585" s="5"/>
    </row>
    <row r="586" spans="1:16373">
      <c r="A586" s="10">
        <v>584</v>
      </c>
      <c r="B586" s="11" t="s">
        <v>935</v>
      </c>
      <c r="C586" s="12">
        <v>2653</v>
      </c>
      <c r="XES586" s="5"/>
    </row>
    <row r="587" spans="1:16373">
      <c r="A587" s="10">
        <v>585</v>
      </c>
      <c r="B587" s="11" t="s">
        <v>936</v>
      </c>
      <c r="C587" s="12">
        <v>2848</v>
      </c>
      <c r="XES587" s="5"/>
    </row>
    <row r="588" spans="1:16373">
      <c r="A588" s="10">
        <v>586</v>
      </c>
      <c r="B588" s="11" t="s">
        <v>937</v>
      </c>
      <c r="C588" s="12">
        <v>2599</v>
      </c>
      <c r="XES588" s="5"/>
    </row>
    <row r="589" spans="1:16373">
      <c r="A589" s="10">
        <v>587</v>
      </c>
      <c r="B589" s="11" t="s">
        <v>938</v>
      </c>
      <c r="C589" s="12">
        <v>3490</v>
      </c>
      <c r="XES589" s="5"/>
    </row>
    <row r="590" spans="1:16373">
      <c r="A590" s="10">
        <v>588</v>
      </c>
      <c r="B590" s="11" t="s">
        <v>939</v>
      </c>
      <c r="C590" s="12">
        <v>2719</v>
      </c>
      <c r="XES590" s="5"/>
    </row>
    <row r="591" spans="1:16373">
      <c r="A591" s="10">
        <v>589</v>
      </c>
      <c r="B591" s="11" t="s">
        <v>940</v>
      </c>
      <c r="C591" s="12">
        <v>3695</v>
      </c>
      <c r="XES591" s="5"/>
    </row>
    <row r="592" spans="1:16373">
      <c r="A592" s="10">
        <v>590</v>
      </c>
      <c r="B592" s="11" t="s">
        <v>941</v>
      </c>
      <c r="C592" s="12">
        <v>3569</v>
      </c>
      <c r="XES592" s="5"/>
    </row>
    <row r="593" spans="1:16373">
      <c r="A593" s="10">
        <v>591</v>
      </c>
      <c r="B593" s="11" t="s">
        <v>942</v>
      </c>
      <c r="C593" s="12">
        <v>2563</v>
      </c>
      <c r="XES593" s="5"/>
    </row>
    <row r="594" spans="1:16373">
      <c r="A594" s="10">
        <v>592</v>
      </c>
      <c r="B594" s="11" t="s">
        <v>943</v>
      </c>
      <c r="C594" s="12">
        <v>3695</v>
      </c>
      <c r="XES594" s="5"/>
    </row>
    <row r="595" spans="1:16373">
      <c r="A595" s="10">
        <v>593</v>
      </c>
      <c r="B595" s="11" t="s">
        <v>944</v>
      </c>
      <c r="C595" s="12">
        <v>2608</v>
      </c>
      <c r="XES595" s="5"/>
    </row>
    <row r="596" spans="1:16373">
      <c r="A596" s="10">
        <v>594</v>
      </c>
      <c r="B596" s="11" t="s">
        <v>945</v>
      </c>
      <c r="C596" s="12">
        <v>3175</v>
      </c>
      <c r="XES596" s="5"/>
    </row>
    <row r="597" spans="1:16373">
      <c r="A597" s="10">
        <v>595</v>
      </c>
      <c r="B597" s="11" t="s">
        <v>946</v>
      </c>
      <c r="C597" s="12">
        <v>3088</v>
      </c>
      <c r="XES597" s="5"/>
    </row>
    <row r="598" spans="1:16373">
      <c r="A598" s="10">
        <v>596</v>
      </c>
      <c r="B598" s="11" t="s">
        <v>947</v>
      </c>
      <c r="C598" s="12">
        <v>3175</v>
      </c>
      <c r="XES598" s="5"/>
    </row>
    <row r="599" spans="1:16373">
      <c r="A599" s="10">
        <v>597</v>
      </c>
      <c r="B599" s="11" t="s">
        <v>948</v>
      </c>
      <c r="C599" s="12">
        <v>3148</v>
      </c>
      <c r="XES599" s="5"/>
    </row>
    <row r="600" spans="1:16373">
      <c r="A600" s="10">
        <v>598</v>
      </c>
      <c r="B600" s="11" t="s">
        <v>949</v>
      </c>
      <c r="C600" s="12">
        <v>2968</v>
      </c>
      <c r="XES600" s="5"/>
    </row>
    <row r="601" spans="1:16373">
      <c r="A601" s="10">
        <v>599</v>
      </c>
      <c r="B601" s="11" t="s">
        <v>950</v>
      </c>
      <c r="C601" s="12">
        <v>3332</v>
      </c>
      <c r="XES601" s="5"/>
    </row>
    <row r="602" spans="1:16373">
      <c r="A602" s="10">
        <v>600</v>
      </c>
      <c r="B602" s="11" t="s">
        <v>951</v>
      </c>
      <c r="C602" s="12">
        <v>3695</v>
      </c>
      <c r="XES602" s="5"/>
    </row>
    <row r="603" spans="1:16373">
      <c r="A603" s="10">
        <v>601</v>
      </c>
      <c r="B603" s="11" t="s">
        <v>952</v>
      </c>
      <c r="C603" s="12">
        <v>3695</v>
      </c>
      <c r="XES603" s="5"/>
    </row>
    <row r="604" spans="1:16373">
      <c r="A604" s="10">
        <v>602</v>
      </c>
      <c r="B604" s="11" t="s">
        <v>953</v>
      </c>
      <c r="C604" s="12">
        <v>3049</v>
      </c>
      <c r="XES604" s="5"/>
    </row>
    <row r="605" spans="1:16373">
      <c r="A605" s="10">
        <v>603</v>
      </c>
      <c r="B605" s="11" t="s">
        <v>954</v>
      </c>
      <c r="C605" s="12">
        <v>3695</v>
      </c>
      <c r="XES605" s="5"/>
    </row>
    <row r="606" spans="1:16373">
      <c r="A606" s="10">
        <v>604</v>
      </c>
      <c r="B606" s="11" t="s">
        <v>955</v>
      </c>
      <c r="C606" s="12">
        <v>3633</v>
      </c>
      <c r="XES606" s="5"/>
    </row>
    <row r="607" spans="1:16373">
      <c r="A607" s="10">
        <v>605</v>
      </c>
      <c r="B607" s="11" t="s">
        <v>956</v>
      </c>
      <c r="C607" s="12">
        <v>3489</v>
      </c>
      <c r="XES607" s="5"/>
    </row>
    <row r="608" spans="1:16373">
      <c r="A608" s="10">
        <v>606</v>
      </c>
      <c r="B608" s="11" t="s">
        <v>957</v>
      </c>
      <c r="C608" s="12">
        <v>3695</v>
      </c>
      <c r="XES608" s="5"/>
    </row>
    <row r="609" spans="1:16373">
      <c r="A609" s="10">
        <v>607</v>
      </c>
      <c r="B609" s="11" t="s">
        <v>958</v>
      </c>
      <c r="C609" s="12">
        <v>3439</v>
      </c>
      <c r="XES609" s="5"/>
    </row>
    <row r="610" spans="1:16373">
      <c r="A610" s="10">
        <v>608</v>
      </c>
      <c r="B610" s="11" t="s">
        <v>959</v>
      </c>
      <c r="C610" s="12">
        <v>3695</v>
      </c>
      <c r="XES610" s="5"/>
    </row>
    <row r="611" spans="1:16373">
      <c r="A611" s="10">
        <v>609</v>
      </c>
      <c r="B611" s="11" t="s">
        <v>960</v>
      </c>
      <c r="C611" s="12">
        <v>3661</v>
      </c>
      <c r="XES611" s="5"/>
    </row>
    <row r="612" spans="1:16373">
      <c r="A612" s="10">
        <v>610</v>
      </c>
      <c r="B612" s="11" t="s">
        <v>961</v>
      </c>
      <c r="C612" s="12">
        <v>2895</v>
      </c>
      <c r="XES612" s="5"/>
    </row>
    <row r="613" spans="1:16373">
      <c r="A613" s="10">
        <v>611</v>
      </c>
      <c r="B613" s="11" t="s">
        <v>962</v>
      </c>
      <c r="C613" s="12">
        <v>3452</v>
      </c>
      <c r="XES613" s="5"/>
    </row>
    <row r="614" spans="1:16373">
      <c r="A614" s="10">
        <v>612</v>
      </c>
      <c r="B614" s="11" t="s">
        <v>963</v>
      </c>
      <c r="C614" s="12">
        <v>3073</v>
      </c>
      <c r="XES614" s="5"/>
    </row>
    <row r="615" spans="1:16373">
      <c r="A615" s="10">
        <v>613</v>
      </c>
      <c r="B615" s="11" t="s">
        <v>964</v>
      </c>
      <c r="C615" s="12">
        <v>3175</v>
      </c>
      <c r="XES615" s="5"/>
    </row>
    <row r="616" spans="1:16373">
      <c r="A616" s="10">
        <v>614</v>
      </c>
      <c r="B616" s="11" t="s">
        <v>965</v>
      </c>
      <c r="C616" s="12">
        <v>3695</v>
      </c>
      <c r="XES616" s="5"/>
    </row>
    <row r="617" spans="1:16373">
      <c r="A617" s="10">
        <v>615</v>
      </c>
      <c r="B617" s="11" t="s">
        <v>966</v>
      </c>
      <c r="C617" s="12">
        <v>3589</v>
      </c>
      <c r="XES617" s="5"/>
    </row>
    <row r="618" spans="1:16373">
      <c r="A618" s="10">
        <v>616</v>
      </c>
      <c r="B618" s="11" t="s">
        <v>967</v>
      </c>
      <c r="C618" s="12">
        <v>3040</v>
      </c>
      <c r="XES618" s="5"/>
    </row>
    <row r="619" spans="1:16373">
      <c r="A619" s="10">
        <v>617</v>
      </c>
      <c r="B619" s="11" t="s">
        <v>968</v>
      </c>
      <c r="C619" s="12">
        <v>3049</v>
      </c>
      <c r="XES619" s="5"/>
    </row>
    <row r="620" spans="1:16373">
      <c r="A620" s="10">
        <v>618</v>
      </c>
      <c r="B620" s="11" t="s">
        <v>969</v>
      </c>
      <c r="C620" s="12">
        <v>3165</v>
      </c>
      <c r="XES620" s="5"/>
    </row>
    <row r="621" spans="1:16373">
      <c r="A621" s="10">
        <v>619</v>
      </c>
      <c r="B621" s="11" t="s">
        <v>970</v>
      </c>
      <c r="C621" s="12">
        <v>3695</v>
      </c>
      <c r="XES621" s="5"/>
    </row>
    <row r="622" spans="1:16373">
      <c r="A622" s="10">
        <v>620</v>
      </c>
      <c r="B622" s="11" t="s">
        <v>971</v>
      </c>
      <c r="C622" s="12">
        <v>3695</v>
      </c>
      <c r="XES622" s="5"/>
    </row>
    <row r="623" spans="1:16373">
      <c r="A623" s="10">
        <v>621</v>
      </c>
      <c r="B623" s="11" t="s">
        <v>972</v>
      </c>
      <c r="C623" s="12">
        <v>3088</v>
      </c>
      <c r="XES623" s="5"/>
    </row>
    <row r="624" spans="1:16373">
      <c r="A624" s="10">
        <v>622</v>
      </c>
      <c r="B624" s="11" t="s">
        <v>973</v>
      </c>
      <c r="C624" s="12">
        <v>3505</v>
      </c>
      <c r="XES624" s="5"/>
    </row>
    <row r="625" spans="1:16373">
      <c r="A625" s="10">
        <v>623</v>
      </c>
      <c r="B625" s="11" t="s">
        <v>974</v>
      </c>
      <c r="C625" s="12">
        <v>3551</v>
      </c>
      <c r="XES625" s="5"/>
    </row>
    <row r="626" spans="1:16373">
      <c r="A626" s="10">
        <v>624</v>
      </c>
      <c r="B626" s="11" t="s">
        <v>975</v>
      </c>
      <c r="C626" s="12">
        <v>3695</v>
      </c>
      <c r="XES626" s="5"/>
    </row>
    <row r="627" spans="1:16373">
      <c r="A627" s="10">
        <v>625</v>
      </c>
      <c r="B627" s="11" t="s">
        <v>976</v>
      </c>
      <c r="C627" s="12">
        <v>3282</v>
      </c>
      <c r="XES627" s="5"/>
    </row>
    <row r="628" spans="1:16373">
      <c r="A628" s="10">
        <v>626</v>
      </c>
      <c r="B628" s="11" t="s">
        <v>977</v>
      </c>
      <c r="C628" s="12">
        <v>2983</v>
      </c>
      <c r="XES628" s="5"/>
    </row>
    <row r="629" spans="1:16373">
      <c r="A629" s="10">
        <v>627</v>
      </c>
      <c r="B629" s="11" t="s">
        <v>978</v>
      </c>
      <c r="C629" s="12">
        <v>3691</v>
      </c>
      <c r="XES629" s="5"/>
    </row>
    <row r="630" spans="1:16373">
      <c r="A630" s="10">
        <v>628</v>
      </c>
      <c r="B630" s="11" t="s">
        <v>979</v>
      </c>
      <c r="C630" s="12">
        <v>2938</v>
      </c>
      <c r="XES630" s="5"/>
    </row>
    <row r="631" spans="1:16373">
      <c r="A631" s="10">
        <v>629</v>
      </c>
      <c r="B631" s="11" t="s">
        <v>980</v>
      </c>
      <c r="C631" s="12">
        <v>3175</v>
      </c>
      <c r="XES631" s="5"/>
    </row>
    <row r="632" spans="1:16373">
      <c r="A632" s="10">
        <v>630</v>
      </c>
      <c r="B632" s="11" t="s">
        <v>981</v>
      </c>
      <c r="C632" s="12">
        <v>3175</v>
      </c>
      <c r="XES632" s="5"/>
    </row>
    <row r="633" spans="1:16373">
      <c r="A633" s="10">
        <v>631</v>
      </c>
      <c r="B633" s="11" t="s">
        <v>982</v>
      </c>
      <c r="C633" s="12">
        <v>2980</v>
      </c>
      <c r="XES633" s="5"/>
    </row>
    <row r="634" spans="1:16373">
      <c r="A634" s="10">
        <v>632</v>
      </c>
      <c r="B634" s="11" t="s">
        <v>983</v>
      </c>
      <c r="C634" s="12">
        <v>3629</v>
      </c>
      <c r="XES634" s="5"/>
    </row>
    <row r="635" spans="1:16373">
      <c r="A635" s="10">
        <v>633</v>
      </c>
      <c r="B635" s="11" t="s">
        <v>984</v>
      </c>
      <c r="C635" s="12">
        <v>3695</v>
      </c>
      <c r="XES635" s="5"/>
    </row>
    <row r="636" spans="1:16373">
      <c r="A636" s="10">
        <v>634</v>
      </c>
      <c r="B636" s="11" t="s">
        <v>985</v>
      </c>
      <c r="C636" s="12">
        <v>3605</v>
      </c>
      <c r="XES636" s="5"/>
    </row>
    <row r="637" spans="1:16373">
      <c r="A637" s="10">
        <v>635</v>
      </c>
      <c r="B637" s="11" t="s">
        <v>986</v>
      </c>
      <c r="C637" s="12">
        <v>2959</v>
      </c>
      <c r="XES637" s="5"/>
    </row>
    <row r="638" spans="1:16373">
      <c r="A638" s="10">
        <v>636</v>
      </c>
      <c r="B638" s="11" t="s">
        <v>987</v>
      </c>
      <c r="C638" s="12">
        <v>3007</v>
      </c>
      <c r="XES638" s="5"/>
    </row>
    <row r="639" spans="1:16373">
      <c r="A639" s="10">
        <v>637</v>
      </c>
      <c r="B639" s="11" t="s">
        <v>988</v>
      </c>
      <c r="C639" s="12">
        <v>3175</v>
      </c>
      <c r="XES639" s="5"/>
    </row>
    <row r="640" spans="1:16373">
      <c r="A640" s="10">
        <v>638</v>
      </c>
      <c r="B640" s="11" t="s">
        <v>989</v>
      </c>
      <c r="C640" s="12">
        <v>3430</v>
      </c>
      <c r="XES640" s="5"/>
    </row>
    <row r="641" spans="1:16373">
      <c r="A641" s="10">
        <v>639</v>
      </c>
      <c r="B641" s="11" t="s">
        <v>990</v>
      </c>
      <c r="C641" s="12">
        <v>3175</v>
      </c>
      <c r="XES641" s="5"/>
    </row>
    <row r="642" spans="1:16373">
      <c r="A642" s="10">
        <v>640</v>
      </c>
      <c r="B642" s="11" t="s">
        <v>991</v>
      </c>
      <c r="C642" s="12">
        <v>3603</v>
      </c>
      <c r="XES642" s="5"/>
    </row>
    <row r="643" spans="1:16373">
      <c r="A643" s="10">
        <v>641</v>
      </c>
      <c r="B643" s="11" t="s">
        <v>992</v>
      </c>
      <c r="C643" s="12">
        <v>3695</v>
      </c>
      <c r="XES643" s="5"/>
    </row>
    <row r="644" spans="1:16373">
      <c r="A644" s="10">
        <v>642</v>
      </c>
      <c r="B644" s="11" t="s">
        <v>993</v>
      </c>
      <c r="C644" s="12">
        <v>3260</v>
      </c>
      <c r="XES644" s="5"/>
    </row>
    <row r="645" spans="1:16373">
      <c r="A645" s="10">
        <v>643</v>
      </c>
      <c r="B645" s="11" t="s">
        <v>994</v>
      </c>
      <c r="C645" s="12">
        <v>3489</v>
      </c>
      <c r="XES645" s="5"/>
    </row>
    <row r="646" spans="1:16373">
      <c r="A646" s="10">
        <v>644</v>
      </c>
      <c r="B646" s="11" t="s">
        <v>995</v>
      </c>
      <c r="C646" s="12">
        <v>3695</v>
      </c>
      <c r="XES646" s="5"/>
    </row>
    <row r="647" spans="1:16373">
      <c r="A647" s="10">
        <v>645</v>
      </c>
      <c r="B647" s="11" t="s">
        <v>996</v>
      </c>
      <c r="C647" s="12">
        <v>3040</v>
      </c>
      <c r="XES647" s="5"/>
    </row>
    <row r="648" spans="1:16373">
      <c r="A648" s="10">
        <v>646</v>
      </c>
      <c r="B648" s="11" t="s">
        <v>997</v>
      </c>
      <c r="C648" s="12">
        <v>3077</v>
      </c>
      <c r="XES648" s="5"/>
    </row>
    <row r="649" spans="1:16373">
      <c r="A649" s="10">
        <v>647</v>
      </c>
      <c r="B649" s="11" t="s">
        <v>998</v>
      </c>
      <c r="C649" s="12">
        <v>3695</v>
      </c>
      <c r="XES649" s="5"/>
    </row>
    <row r="650" spans="1:16373">
      <c r="A650" s="10">
        <v>648</v>
      </c>
      <c r="B650" s="11" t="s">
        <v>560</v>
      </c>
      <c r="C650" s="12">
        <v>3695</v>
      </c>
      <c r="XES650" s="5"/>
    </row>
    <row r="651" spans="1:16373">
      <c r="A651" s="10">
        <v>649</v>
      </c>
      <c r="B651" s="11" t="s">
        <v>999</v>
      </c>
      <c r="C651" s="12">
        <v>3430</v>
      </c>
      <c r="XES651" s="5"/>
    </row>
    <row r="652" spans="1:16373">
      <c r="A652" s="10">
        <v>650</v>
      </c>
      <c r="B652" s="11" t="s">
        <v>1000</v>
      </c>
      <c r="C652" s="12">
        <v>3695</v>
      </c>
      <c r="XES652" s="5"/>
    </row>
    <row r="653" spans="1:16373">
      <c r="A653" s="10">
        <v>651</v>
      </c>
      <c r="B653" s="11" t="s">
        <v>1001</v>
      </c>
      <c r="C653" s="12">
        <v>3579</v>
      </c>
      <c r="XES653" s="5"/>
    </row>
    <row r="654" spans="1:16373">
      <c r="A654" s="10">
        <v>652</v>
      </c>
      <c r="B654" s="11" t="s">
        <v>1002</v>
      </c>
      <c r="C654" s="12">
        <v>2839</v>
      </c>
      <c r="XES654" s="5"/>
    </row>
    <row r="655" spans="1:16373">
      <c r="A655" s="10">
        <v>653</v>
      </c>
      <c r="B655" s="11" t="s">
        <v>1003</v>
      </c>
      <c r="C655" s="12">
        <v>2869</v>
      </c>
      <c r="XES655" s="5"/>
    </row>
    <row r="656" spans="1:16373">
      <c r="A656" s="10">
        <v>654</v>
      </c>
      <c r="B656" s="11" t="s">
        <v>1004</v>
      </c>
      <c r="C656" s="12">
        <v>3097</v>
      </c>
      <c r="XES656" s="5"/>
    </row>
    <row r="657" spans="1:16373">
      <c r="A657" s="10">
        <v>655</v>
      </c>
      <c r="B657" s="11" t="s">
        <v>1005</v>
      </c>
      <c r="C657" s="12">
        <v>2923</v>
      </c>
      <c r="XES657" s="5"/>
    </row>
    <row r="658" spans="1:16373">
      <c r="A658" s="10">
        <v>656</v>
      </c>
      <c r="B658" s="11" t="s">
        <v>1006</v>
      </c>
      <c r="C658" s="12">
        <v>3175</v>
      </c>
      <c r="XES658" s="5"/>
    </row>
    <row r="659" spans="1:16373">
      <c r="A659" s="10">
        <v>657</v>
      </c>
      <c r="B659" s="11" t="s">
        <v>1007</v>
      </c>
      <c r="C659" s="12">
        <v>3695</v>
      </c>
      <c r="XES659" s="5"/>
    </row>
    <row r="660" spans="1:16373">
      <c r="A660" s="10">
        <v>658</v>
      </c>
      <c r="B660" s="11" t="s">
        <v>1008</v>
      </c>
      <c r="C660" s="12">
        <v>3603</v>
      </c>
      <c r="XES660" s="5"/>
    </row>
    <row r="661" spans="1:16373">
      <c r="A661" s="10">
        <v>659</v>
      </c>
      <c r="B661" s="11" t="s">
        <v>1009</v>
      </c>
      <c r="C661" s="12">
        <v>2984</v>
      </c>
      <c r="XES661" s="5"/>
    </row>
    <row r="662" spans="1:16373">
      <c r="A662" s="10">
        <v>660</v>
      </c>
      <c r="B662" s="11" t="s">
        <v>1010</v>
      </c>
      <c r="C662" s="12">
        <v>3665</v>
      </c>
      <c r="XES662" s="5"/>
    </row>
    <row r="663" spans="1:16373">
      <c r="A663" s="10">
        <v>661</v>
      </c>
      <c r="B663" s="11" t="s">
        <v>1011</v>
      </c>
      <c r="C663" s="12">
        <v>3309</v>
      </c>
      <c r="XES663" s="5"/>
    </row>
    <row r="664" spans="1:16373">
      <c r="A664" s="10">
        <v>662</v>
      </c>
      <c r="B664" s="11" t="s">
        <v>1012</v>
      </c>
      <c r="C664" s="12">
        <v>2716</v>
      </c>
      <c r="XES664" s="5"/>
    </row>
    <row r="665" spans="1:16373">
      <c r="A665" s="10">
        <v>663</v>
      </c>
      <c r="B665" s="11" t="s">
        <v>1013</v>
      </c>
      <c r="C665" s="12">
        <v>3695</v>
      </c>
      <c r="XES665" s="5"/>
    </row>
    <row r="666" spans="1:16373">
      <c r="A666" s="10">
        <v>664</v>
      </c>
      <c r="B666" s="11" t="s">
        <v>1014</v>
      </c>
      <c r="C666" s="12">
        <v>3695</v>
      </c>
      <c r="XES666" s="5"/>
    </row>
    <row r="667" spans="1:16373">
      <c r="A667" s="10">
        <v>665</v>
      </c>
      <c r="B667" s="11" t="s">
        <v>1015</v>
      </c>
      <c r="C667" s="12">
        <v>2842</v>
      </c>
      <c r="XES667" s="5"/>
    </row>
    <row r="668" spans="1:16373">
      <c r="A668" s="10">
        <v>666</v>
      </c>
      <c r="B668" s="11" t="s">
        <v>1016</v>
      </c>
      <c r="C668" s="12">
        <v>3430</v>
      </c>
      <c r="XES668" s="5"/>
    </row>
    <row r="669" spans="1:16373">
      <c r="A669" s="10">
        <v>667</v>
      </c>
      <c r="B669" s="11" t="s">
        <v>1017</v>
      </c>
      <c r="C669" s="12">
        <v>3674</v>
      </c>
      <c r="XES669" s="5"/>
    </row>
    <row r="670" spans="1:16373">
      <c r="A670" s="10">
        <v>668</v>
      </c>
      <c r="B670" s="11" t="s">
        <v>1018</v>
      </c>
      <c r="C670" s="12">
        <v>3695</v>
      </c>
      <c r="XES670" s="5"/>
    </row>
    <row r="671" spans="1:16373">
      <c r="A671" s="10">
        <v>669</v>
      </c>
      <c r="B671" s="11" t="s">
        <v>1019</v>
      </c>
      <c r="C671" s="12">
        <v>3103</v>
      </c>
      <c r="XES671" s="5"/>
    </row>
    <row r="672" spans="1:16373">
      <c r="A672" s="10">
        <v>670</v>
      </c>
      <c r="B672" s="11" t="s">
        <v>1020</v>
      </c>
      <c r="C672" s="12">
        <v>2992</v>
      </c>
      <c r="XES672" s="5"/>
    </row>
    <row r="673" spans="1:16373">
      <c r="A673" s="10">
        <v>671</v>
      </c>
      <c r="B673" s="11" t="s">
        <v>1021</v>
      </c>
      <c r="C673" s="12">
        <v>3331</v>
      </c>
      <c r="XES673" s="5"/>
    </row>
    <row r="674" spans="1:16373">
      <c r="A674" s="10">
        <v>672</v>
      </c>
      <c r="B674" s="11" t="s">
        <v>1022</v>
      </c>
      <c r="C674" s="12">
        <v>3695</v>
      </c>
      <c r="XES674" s="5"/>
    </row>
    <row r="675" spans="1:16373">
      <c r="A675" s="10">
        <v>673</v>
      </c>
      <c r="B675" s="11" t="s">
        <v>1023</v>
      </c>
      <c r="C675" s="12">
        <v>3175</v>
      </c>
      <c r="XES675" s="5"/>
    </row>
    <row r="676" spans="1:16373">
      <c r="A676" s="10">
        <v>674</v>
      </c>
      <c r="B676" s="11" t="s">
        <v>1024</v>
      </c>
      <c r="C676" s="12">
        <v>3367</v>
      </c>
      <c r="XES676" s="5"/>
    </row>
    <row r="677" spans="1:16373">
      <c r="A677" s="10">
        <v>675</v>
      </c>
      <c r="B677" s="11" t="s">
        <v>1025</v>
      </c>
      <c r="C677" s="12">
        <v>3321</v>
      </c>
      <c r="XES677" s="5"/>
    </row>
    <row r="678" spans="1:16373">
      <c r="A678" s="10">
        <v>676</v>
      </c>
      <c r="B678" s="11" t="s">
        <v>1026</v>
      </c>
      <c r="C678" s="12">
        <v>3695</v>
      </c>
      <c r="XES678" s="5"/>
    </row>
    <row r="679" spans="1:16373">
      <c r="A679" s="10">
        <v>677</v>
      </c>
      <c r="B679" s="11" t="s">
        <v>1027</v>
      </c>
      <c r="C679" s="12">
        <v>3603</v>
      </c>
      <c r="XES679" s="5"/>
    </row>
    <row r="680" spans="1:16373">
      <c r="A680" s="10">
        <v>678</v>
      </c>
      <c r="B680" s="11" t="s">
        <v>1028</v>
      </c>
      <c r="C680" s="12">
        <v>3346</v>
      </c>
      <c r="XES680" s="5"/>
    </row>
    <row r="681" spans="1:16373">
      <c r="A681" s="10">
        <v>679</v>
      </c>
      <c r="B681" s="11" t="s">
        <v>1029</v>
      </c>
      <c r="C681" s="12">
        <v>3521</v>
      </c>
      <c r="XES681" s="5"/>
    </row>
    <row r="682" spans="1:16373">
      <c r="A682" s="10">
        <v>680</v>
      </c>
      <c r="B682" s="11" t="s">
        <v>1030</v>
      </c>
      <c r="C682" s="12">
        <v>3695</v>
      </c>
      <c r="XES682" s="5"/>
    </row>
    <row r="683" spans="1:16373">
      <c r="A683" s="10">
        <v>681</v>
      </c>
      <c r="B683" s="11" t="s">
        <v>1031</v>
      </c>
      <c r="C683" s="12">
        <v>3430</v>
      </c>
      <c r="XES683" s="5"/>
    </row>
    <row r="684" spans="1:16373">
      <c r="A684" s="10">
        <v>682</v>
      </c>
      <c r="B684" s="11" t="s">
        <v>1032</v>
      </c>
      <c r="C684" s="12">
        <v>3175</v>
      </c>
      <c r="XES684" s="5"/>
    </row>
    <row r="685" spans="1:16373">
      <c r="A685" s="10">
        <v>683</v>
      </c>
      <c r="B685" s="11" t="s">
        <v>1033</v>
      </c>
      <c r="C685" s="12">
        <v>3695</v>
      </c>
      <c r="XES685" s="5"/>
    </row>
    <row r="686" spans="1:16373">
      <c r="A686" s="10">
        <v>684</v>
      </c>
      <c r="B686" s="11" t="s">
        <v>1034</v>
      </c>
      <c r="C686" s="12">
        <v>3162</v>
      </c>
      <c r="XES686" s="5"/>
    </row>
    <row r="687" spans="1:16373">
      <c r="A687" s="10">
        <v>685</v>
      </c>
      <c r="B687" s="11" t="s">
        <v>1035</v>
      </c>
      <c r="C687" s="12">
        <v>3693</v>
      </c>
      <c r="XES687" s="5"/>
    </row>
    <row r="688" spans="1:16373">
      <c r="A688" s="10">
        <v>686</v>
      </c>
      <c r="B688" s="11" t="s">
        <v>1036</v>
      </c>
      <c r="C688" s="12">
        <v>3667</v>
      </c>
      <c r="XES688" s="5"/>
    </row>
    <row r="689" spans="1:16373">
      <c r="A689" s="10">
        <v>687</v>
      </c>
      <c r="B689" s="11" t="s">
        <v>1037</v>
      </c>
      <c r="C689" s="12">
        <v>3695</v>
      </c>
      <c r="XES689" s="5"/>
    </row>
    <row r="690" spans="1:16373">
      <c r="A690" s="10">
        <v>688</v>
      </c>
      <c r="B690" s="11" t="s">
        <v>1038</v>
      </c>
      <c r="C690" s="12">
        <v>3172</v>
      </c>
      <c r="XES690" s="5"/>
    </row>
    <row r="691" spans="1:16373">
      <c r="A691" s="10">
        <v>689</v>
      </c>
      <c r="B691" s="11" t="s">
        <v>1039</v>
      </c>
      <c r="C691" s="12">
        <v>3175</v>
      </c>
      <c r="XES691" s="5"/>
    </row>
    <row r="692" spans="1:16373">
      <c r="A692" s="10">
        <v>690</v>
      </c>
      <c r="B692" s="11" t="s">
        <v>1040</v>
      </c>
      <c r="C692" s="12">
        <v>3175</v>
      </c>
      <c r="XES692" s="5"/>
    </row>
    <row r="693" spans="1:16373">
      <c r="A693" s="10">
        <v>691</v>
      </c>
      <c r="B693" s="11" t="s">
        <v>634</v>
      </c>
      <c r="C693" s="12">
        <v>3605</v>
      </c>
      <c r="XES693" s="5"/>
    </row>
    <row r="694" spans="1:16373">
      <c r="A694" s="10">
        <v>692</v>
      </c>
      <c r="B694" s="11" t="s">
        <v>690</v>
      </c>
      <c r="C694" s="12">
        <v>3560</v>
      </c>
      <c r="XES694" s="5"/>
    </row>
    <row r="695" spans="1:16373">
      <c r="A695" s="10">
        <v>693</v>
      </c>
      <c r="B695" s="11" t="s">
        <v>1041</v>
      </c>
      <c r="C695" s="12">
        <v>3091</v>
      </c>
      <c r="XES695" s="5"/>
    </row>
    <row r="696" spans="1:16373">
      <c r="A696" s="10">
        <v>694</v>
      </c>
      <c r="B696" s="11" t="s">
        <v>1042</v>
      </c>
      <c r="C696" s="12">
        <v>2668</v>
      </c>
      <c r="XES696" s="5"/>
    </row>
    <row r="697" spans="1:16373">
      <c r="A697" s="10">
        <v>695</v>
      </c>
      <c r="B697" s="11" t="s">
        <v>1043</v>
      </c>
      <c r="C697" s="12">
        <v>3669</v>
      </c>
      <c r="XES697" s="5"/>
    </row>
    <row r="698" spans="1:16373">
      <c r="A698" s="10">
        <v>696</v>
      </c>
      <c r="B698" s="11" t="s">
        <v>1044</v>
      </c>
      <c r="C698" s="12">
        <v>3430</v>
      </c>
      <c r="XES698" s="5"/>
    </row>
    <row r="699" spans="1:16373">
      <c r="A699" s="10">
        <v>697</v>
      </c>
      <c r="B699" s="11" t="s">
        <v>1045</v>
      </c>
      <c r="C699" s="12">
        <v>3521</v>
      </c>
      <c r="XES699" s="5"/>
    </row>
    <row r="700" spans="1:16373">
      <c r="A700" s="10">
        <v>698</v>
      </c>
      <c r="B700" s="11" t="s">
        <v>1046</v>
      </c>
      <c r="C700" s="12">
        <v>3175</v>
      </c>
      <c r="XES700" s="5"/>
    </row>
    <row r="701" spans="1:16373">
      <c r="A701" s="10">
        <v>699</v>
      </c>
      <c r="B701" s="11" t="s">
        <v>1047</v>
      </c>
      <c r="C701" s="12">
        <v>3611</v>
      </c>
      <c r="XES701" s="5"/>
    </row>
    <row r="702" spans="1:16373">
      <c r="A702" s="10">
        <v>700</v>
      </c>
      <c r="B702" s="11" t="s">
        <v>1048</v>
      </c>
      <c r="C702" s="12">
        <v>3643</v>
      </c>
      <c r="XES702" s="5"/>
    </row>
    <row r="703" spans="1:16373">
      <c r="A703" s="10">
        <v>701</v>
      </c>
      <c r="B703" s="11" t="s">
        <v>1049</v>
      </c>
      <c r="C703" s="12">
        <v>2947</v>
      </c>
      <c r="XES703" s="5"/>
    </row>
    <row r="704" spans="1:16373">
      <c r="A704" s="10">
        <v>702</v>
      </c>
      <c r="B704" s="11" t="s">
        <v>1050</v>
      </c>
      <c r="C704" s="12">
        <v>3614</v>
      </c>
      <c r="XES704" s="5"/>
    </row>
    <row r="705" spans="1:16373">
      <c r="A705" s="10">
        <v>703</v>
      </c>
      <c r="B705" s="11" t="s">
        <v>1051</v>
      </c>
      <c r="C705" s="12">
        <v>3290</v>
      </c>
      <c r="XES705" s="5"/>
    </row>
    <row r="706" spans="1:16373">
      <c r="A706" s="10">
        <v>704</v>
      </c>
      <c r="B706" s="11" t="s">
        <v>1052</v>
      </c>
      <c r="C706" s="12">
        <v>3695</v>
      </c>
      <c r="XES706" s="5"/>
    </row>
    <row r="707" spans="1:16373">
      <c r="A707" s="10">
        <v>705</v>
      </c>
      <c r="B707" s="11" t="s">
        <v>1053</v>
      </c>
      <c r="C707" s="12">
        <v>3124</v>
      </c>
      <c r="XES707" s="5"/>
    </row>
    <row r="708" spans="1:16373">
      <c r="A708" s="10">
        <v>706</v>
      </c>
      <c r="B708" s="11" t="s">
        <v>1054</v>
      </c>
      <c r="C708" s="12">
        <v>3677</v>
      </c>
      <c r="XES708" s="5"/>
    </row>
    <row r="709" spans="1:16373">
      <c r="A709" s="10">
        <v>707</v>
      </c>
      <c r="B709" s="11" t="s">
        <v>1055</v>
      </c>
      <c r="C709" s="12">
        <v>3695</v>
      </c>
      <c r="XES709" s="5"/>
    </row>
    <row r="710" spans="1:16373">
      <c r="A710" s="10">
        <v>708</v>
      </c>
      <c r="B710" s="11" t="s">
        <v>1056</v>
      </c>
      <c r="C710" s="12">
        <v>2611</v>
      </c>
      <c r="XES710" s="5"/>
    </row>
    <row r="711" spans="1:16373">
      <c r="A711" s="10">
        <v>709</v>
      </c>
      <c r="B711" s="11" t="s">
        <v>1057</v>
      </c>
      <c r="C711" s="12">
        <v>2668</v>
      </c>
      <c r="XES711" s="5"/>
    </row>
    <row r="712" spans="1:16373">
      <c r="A712" s="10">
        <v>710</v>
      </c>
      <c r="B712" s="11" t="s">
        <v>1058</v>
      </c>
      <c r="C712" s="12">
        <v>3043</v>
      </c>
      <c r="XES712" s="5"/>
    </row>
    <row r="713" spans="1:16373">
      <c r="A713" s="10">
        <v>711</v>
      </c>
      <c r="B713" s="11" t="s">
        <v>1059</v>
      </c>
      <c r="C713" s="12">
        <v>3591</v>
      </c>
      <c r="XES713" s="5"/>
    </row>
    <row r="714" spans="1:16373">
      <c r="A714" s="10">
        <v>712</v>
      </c>
      <c r="B714" s="11" t="s">
        <v>1060</v>
      </c>
      <c r="C714" s="12">
        <v>3644</v>
      </c>
      <c r="XES714" s="5"/>
    </row>
    <row r="715" spans="1:16373">
      <c r="A715" s="10">
        <v>713</v>
      </c>
      <c r="B715" s="11" t="s">
        <v>1061</v>
      </c>
      <c r="C715" s="12">
        <v>3146</v>
      </c>
      <c r="XES715" s="5"/>
    </row>
    <row r="716" spans="1:16373">
      <c r="A716" s="10">
        <v>714</v>
      </c>
      <c r="B716" s="11" t="s">
        <v>1062</v>
      </c>
      <c r="C716" s="12">
        <v>3565</v>
      </c>
      <c r="XES716" s="5"/>
    </row>
    <row r="717" spans="1:16373">
      <c r="A717" s="10">
        <v>715</v>
      </c>
      <c r="B717" s="11" t="s">
        <v>1063</v>
      </c>
      <c r="C717" s="12">
        <v>2923</v>
      </c>
      <c r="XES717" s="5"/>
    </row>
    <row r="718" spans="1:16373">
      <c r="A718" s="10">
        <v>716</v>
      </c>
      <c r="B718" s="11" t="s">
        <v>1064</v>
      </c>
      <c r="C718" s="12">
        <v>3088</v>
      </c>
      <c r="XES718" s="5"/>
    </row>
    <row r="719" spans="1:16373">
      <c r="A719" s="10">
        <v>717</v>
      </c>
      <c r="B719" s="11" t="s">
        <v>1065</v>
      </c>
      <c r="C719" s="12">
        <v>3004</v>
      </c>
      <c r="XES719" s="5"/>
    </row>
    <row r="720" spans="1:16373">
      <c r="A720" s="10">
        <v>718</v>
      </c>
      <c r="B720" s="11" t="s">
        <v>1066</v>
      </c>
      <c r="C720" s="12">
        <v>3130</v>
      </c>
      <c r="XES720" s="5"/>
    </row>
    <row r="721" spans="1:16373">
      <c r="A721" s="10">
        <v>719</v>
      </c>
      <c r="B721" s="11" t="s">
        <v>1067</v>
      </c>
      <c r="C721" s="12">
        <v>2767</v>
      </c>
      <c r="XES721" s="5"/>
    </row>
    <row r="722" spans="1:16373">
      <c r="A722" s="10">
        <v>720</v>
      </c>
      <c r="B722" s="11" t="s">
        <v>1068</v>
      </c>
      <c r="C722" s="12">
        <v>3695</v>
      </c>
      <c r="XES722" s="5"/>
    </row>
    <row r="723" spans="1:16373">
      <c r="A723" s="10">
        <v>721</v>
      </c>
      <c r="B723" s="11" t="s">
        <v>1069</v>
      </c>
      <c r="C723" s="12">
        <v>3565</v>
      </c>
      <c r="XES723" s="5"/>
    </row>
    <row r="724" spans="1:16373">
      <c r="A724" s="10">
        <v>722</v>
      </c>
      <c r="B724" s="11" t="s">
        <v>1070</v>
      </c>
      <c r="C724" s="12">
        <v>3395</v>
      </c>
      <c r="XES724" s="5"/>
    </row>
    <row r="725" spans="1:16373">
      <c r="A725" s="10">
        <v>723</v>
      </c>
      <c r="B725" s="11" t="s">
        <v>1071</v>
      </c>
      <c r="C725" s="12">
        <v>3175</v>
      </c>
      <c r="XES725" s="5"/>
    </row>
    <row r="726" spans="1:16373">
      <c r="A726" s="10">
        <v>724</v>
      </c>
      <c r="B726" s="11" t="s">
        <v>1072</v>
      </c>
      <c r="C726" s="12">
        <v>3130</v>
      </c>
      <c r="XES726" s="5"/>
    </row>
    <row r="727" spans="1:16373">
      <c r="A727" s="10">
        <v>725</v>
      </c>
      <c r="B727" s="11" t="s">
        <v>1073</v>
      </c>
      <c r="C727" s="12">
        <v>3695</v>
      </c>
      <c r="XES727" s="5"/>
    </row>
    <row r="728" spans="1:16373">
      <c r="A728" s="10">
        <v>726</v>
      </c>
      <c r="B728" s="11" t="s">
        <v>1074</v>
      </c>
      <c r="C728" s="12">
        <v>3292</v>
      </c>
      <c r="XES728" s="5"/>
    </row>
    <row r="729" spans="1:16373">
      <c r="A729" s="10">
        <v>727</v>
      </c>
      <c r="B729" s="11" t="s">
        <v>1075</v>
      </c>
      <c r="C729" s="12">
        <v>3341</v>
      </c>
      <c r="XES729" s="5"/>
    </row>
    <row r="730" spans="1:16373">
      <c r="A730" s="10">
        <v>728</v>
      </c>
      <c r="B730" s="11" t="s">
        <v>1076</v>
      </c>
      <c r="C730" s="12">
        <v>3695</v>
      </c>
      <c r="XES730" s="5"/>
    </row>
    <row r="731" spans="1:16373">
      <c r="A731" s="10">
        <v>729</v>
      </c>
      <c r="B731" s="11" t="s">
        <v>1077</v>
      </c>
      <c r="C731" s="12">
        <v>3657</v>
      </c>
      <c r="XES731" s="5"/>
    </row>
    <row r="732" spans="1:16373">
      <c r="A732" s="10">
        <v>730</v>
      </c>
      <c r="B732" s="11" t="s">
        <v>1078</v>
      </c>
      <c r="C732" s="12">
        <v>3175</v>
      </c>
      <c r="XES732" s="5"/>
    </row>
    <row r="733" spans="1:16373">
      <c r="A733" s="10">
        <v>731</v>
      </c>
      <c r="B733" s="11" t="s">
        <v>1079</v>
      </c>
      <c r="C733" s="12">
        <v>2785</v>
      </c>
      <c r="XES733" s="5"/>
    </row>
    <row r="734" spans="1:16373">
      <c r="A734" s="10">
        <v>732</v>
      </c>
      <c r="B734" s="11" t="s">
        <v>1080</v>
      </c>
      <c r="C734" s="12">
        <v>3695</v>
      </c>
      <c r="XES734" s="5"/>
    </row>
    <row r="735" spans="1:16373">
      <c r="A735" s="10">
        <v>733</v>
      </c>
      <c r="B735" s="11" t="s">
        <v>1081</v>
      </c>
      <c r="C735" s="12">
        <v>3505</v>
      </c>
      <c r="XES735" s="5"/>
    </row>
    <row r="736" spans="1:16373">
      <c r="A736" s="10">
        <v>734</v>
      </c>
      <c r="B736" s="11" t="s">
        <v>1082</v>
      </c>
      <c r="C736" s="12">
        <v>2941</v>
      </c>
      <c r="XES736" s="5"/>
    </row>
    <row r="737" spans="1:16373">
      <c r="A737" s="10">
        <v>735</v>
      </c>
      <c r="B737" s="11" t="s">
        <v>971</v>
      </c>
      <c r="C737" s="12">
        <v>3695</v>
      </c>
      <c r="XES737" s="5"/>
    </row>
    <row r="738" spans="1:16373">
      <c r="A738" s="10">
        <v>736</v>
      </c>
      <c r="B738" s="11" t="s">
        <v>1083</v>
      </c>
      <c r="C738" s="12">
        <v>3304</v>
      </c>
      <c r="XES738" s="5"/>
    </row>
    <row r="739" spans="1:16373">
      <c r="A739" s="10">
        <v>737</v>
      </c>
      <c r="B739" s="11" t="s">
        <v>1084</v>
      </c>
      <c r="C739" s="12">
        <v>2968</v>
      </c>
      <c r="XES739" s="5"/>
    </row>
    <row r="740" spans="1:16373">
      <c r="A740" s="10">
        <v>738</v>
      </c>
      <c r="B740" s="11" t="s">
        <v>1085</v>
      </c>
      <c r="C740" s="12">
        <v>2907</v>
      </c>
      <c r="XES740" s="5"/>
    </row>
    <row r="741" spans="1:16373">
      <c r="A741" s="10">
        <v>739</v>
      </c>
      <c r="B741" s="11" t="s">
        <v>1086</v>
      </c>
      <c r="C741" s="12">
        <v>3130</v>
      </c>
      <c r="XES741" s="5"/>
    </row>
    <row r="742" spans="1:16373">
      <c r="A742" s="10">
        <v>740</v>
      </c>
      <c r="B742" s="11" t="s">
        <v>1087</v>
      </c>
      <c r="C742" s="12">
        <v>2932</v>
      </c>
      <c r="XES742" s="5"/>
    </row>
    <row r="743" spans="1:16373">
      <c r="A743" s="10">
        <v>741</v>
      </c>
      <c r="B743" s="11" t="s">
        <v>1088</v>
      </c>
      <c r="C743" s="12">
        <v>3344</v>
      </c>
      <c r="XES743" s="5"/>
    </row>
    <row r="744" spans="1:16373">
      <c r="A744" s="10">
        <v>742</v>
      </c>
      <c r="B744" s="11" t="s">
        <v>1089</v>
      </c>
      <c r="C744" s="12">
        <v>3668</v>
      </c>
      <c r="XES744" s="5"/>
    </row>
    <row r="745" spans="1:16373">
      <c r="A745" s="10">
        <v>743</v>
      </c>
      <c r="B745" s="11" t="s">
        <v>1090</v>
      </c>
      <c r="C745" s="12">
        <v>3142</v>
      </c>
      <c r="XES745" s="5"/>
    </row>
    <row r="746" spans="1:16373">
      <c r="A746" s="10">
        <v>744</v>
      </c>
      <c r="B746" s="11" t="s">
        <v>1091</v>
      </c>
      <c r="C746" s="12">
        <v>3284</v>
      </c>
      <c r="XES746" s="5"/>
    </row>
    <row r="747" spans="1:16373">
      <c r="A747" s="10">
        <v>745</v>
      </c>
      <c r="B747" s="11" t="s">
        <v>1092</v>
      </c>
      <c r="C747" s="12">
        <v>3349</v>
      </c>
      <c r="XES747" s="5"/>
    </row>
    <row r="748" spans="1:16373">
      <c r="A748" s="10">
        <v>746</v>
      </c>
      <c r="B748" s="11" t="s">
        <v>1093</v>
      </c>
      <c r="C748" s="12">
        <v>2580</v>
      </c>
      <c r="XES748" s="5"/>
    </row>
    <row r="749" spans="1:16373">
      <c r="A749" s="10">
        <v>747</v>
      </c>
      <c r="B749" s="11" t="s">
        <v>1094</v>
      </c>
      <c r="C749" s="12">
        <v>2767</v>
      </c>
      <c r="XES749" s="5"/>
    </row>
    <row r="750" spans="1:16373">
      <c r="A750" s="10">
        <v>748</v>
      </c>
      <c r="B750" s="11" t="s">
        <v>1095</v>
      </c>
      <c r="C750" s="12">
        <v>3074</v>
      </c>
      <c r="XES750" s="5"/>
    </row>
    <row r="751" spans="1:16373">
      <c r="A751" s="10">
        <v>749</v>
      </c>
      <c r="B751" s="11" t="s">
        <v>1096</v>
      </c>
      <c r="C751" s="12">
        <v>3619</v>
      </c>
      <c r="XES751" s="5"/>
    </row>
    <row r="752" spans="1:16373">
      <c r="A752" s="10">
        <v>750</v>
      </c>
      <c r="B752" s="11" t="s">
        <v>1097</v>
      </c>
      <c r="C752" s="12">
        <v>3609</v>
      </c>
      <c r="XES752" s="5"/>
    </row>
    <row r="753" spans="1:16373">
      <c r="A753" s="10">
        <v>751</v>
      </c>
      <c r="B753" s="11" t="s">
        <v>1098</v>
      </c>
      <c r="C753" s="12">
        <v>3175</v>
      </c>
      <c r="XES753" s="5"/>
    </row>
    <row r="754" spans="1:16373">
      <c r="A754" s="10">
        <v>752</v>
      </c>
      <c r="B754" s="11" t="s">
        <v>1099</v>
      </c>
      <c r="C754" s="12">
        <v>3175</v>
      </c>
      <c r="XES754" s="5"/>
    </row>
    <row r="755" spans="1:16373">
      <c r="A755" s="10">
        <v>753</v>
      </c>
      <c r="B755" s="11" t="s">
        <v>1100</v>
      </c>
      <c r="C755" s="12">
        <v>2863</v>
      </c>
      <c r="XES755" s="5"/>
    </row>
    <row r="756" spans="1:16373">
      <c r="A756" s="10">
        <v>754</v>
      </c>
      <c r="B756" s="11" t="s">
        <v>1101</v>
      </c>
      <c r="C756" s="12">
        <v>3601</v>
      </c>
      <c r="XES756" s="5"/>
    </row>
    <row r="757" spans="1:16373">
      <c r="A757" s="10">
        <v>755</v>
      </c>
      <c r="B757" s="11" t="s">
        <v>1102</v>
      </c>
      <c r="C757" s="12">
        <v>3481</v>
      </c>
      <c r="XES757" s="5"/>
    </row>
    <row r="758" spans="1:16373">
      <c r="A758" s="10">
        <v>756</v>
      </c>
      <c r="B758" s="11" t="s">
        <v>1103</v>
      </c>
      <c r="C758" s="12">
        <v>2842</v>
      </c>
      <c r="XES758" s="5"/>
    </row>
    <row r="759" spans="1:16373">
      <c r="A759" s="10">
        <v>757</v>
      </c>
      <c r="B759" s="11" t="s">
        <v>1104</v>
      </c>
      <c r="C759" s="12">
        <v>2058</v>
      </c>
      <c r="XES759" s="5"/>
    </row>
    <row r="760" spans="1:16373">
      <c r="A760" s="10">
        <v>758</v>
      </c>
      <c r="B760" s="11" t="s">
        <v>1105</v>
      </c>
      <c r="C760" s="12">
        <v>3680</v>
      </c>
      <c r="XES760" s="5"/>
    </row>
    <row r="761" spans="1:16373">
      <c r="A761" s="10">
        <v>759</v>
      </c>
      <c r="B761" s="11" t="s">
        <v>1106</v>
      </c>
      <c r="C761" s="12">
        <v>3347</v>
      </c>
      <c r="XES761" s="5"/>
    </row>
    <row r="762" spans="1:16373">
      <c r="A762" s="10">
        <v>760</v>
      </c>
      <c r="B762" s="11" t="s">
        <v>1107</v>
      </c>
      <c r="C762" s="12">
        <v>3196</v>
      </c>
      <c r="XES762" s="5"/>
    </row>
    <row r="763" spans="1:16373">
      <c r="A763" s="10">
        <v>761</v>
      </c>
      <c r="B763" s="11" t="s">
        <v>1108</v>
      </c>
      <c r="C763" s="12">
        <v>3609</v>
      </c>
      <c r="XES763" s="5"/>
    </row>
    <row r="764" spans="1:16373">
      <c r="A764" s="10">
        <v>762</v>
      </c>
      <c r="B764" s="11" t="s">
        <v>1109</v>
      </c>
      <c r="C764" s="12">
        <v>2921</v>
      </c>
      <c r="XES764" s="5"/>
    </row>
    <row r="765" spans="1:16373">
      <c r="A765" s="10">
        <v>763</v>
      </c>
      <c r="B765" s="11" t="s">
        <v>1110</v>
      </c>
      <c r="C765" s="12">
        <v>2461</v>
      </c>
      <c r="XES765" s="5"/>
    </row>
    <row r="766" spans="1:16373">
      <c r="A766" s="10">
        <v>764</v>
      </c>
      <c r="B766" s="11" t="s">
        <v>1111</v>
      </c>
      <c r="C766" s="12">
        <v>479</v>
      </c>
      <c r="XES766" s="5"/>
    </row>
    <row r="767" spans="1:16373">
      <c r="A767" s="10">
        <v>765</v>
      </c>
      <c r="B767" s="11" t="s">
        <v>1112</v>
      </c>
      <c r="C767" s="12">
        <v>1916</v>
      </c>
      <c r="XES767" s="5"/>
    </row>
    <row r="768" spans="1:16373">
      <c r="A768" s="10">
        <v>766</v>
      </c>
      <c r="B768" s="11" t="s">
        <v>1113</v>
      </c>
      <c r="C768" s="12">
        <v>2395</v>
      </c>
      <c r="XES768" s="5"/>
    </row>
    <row r="769" spans="1:16373">
      <c r="A769" s="10">
        <v>767</v>
      </c>
      <c r="B769" s="11" t="s">
        <v>1114</v>
      </c>
      <c r="C769" s="12">
        <v>2518</v>
      </c>
      <c r="XES769" s="5"/>
    </row>
    <row r="770" spans="1:16373">
      <c r="A770" s="10">
        <v>768</v>
      </c>
      <c r="B770" s="11" t="s">
        <v>1115</v>
      </c>
      <c r="C770" s="12">
        <v>2644</v>
      </c>
      <c r="XES770" s="5"/>
    </row>
    <row r="771" spans="1:16373">
      <c r="A771" s="10">
        <v>769</v>
      </c>
      <c r="B771" s="11" t="s">
        <v>1116</v>
      </c>
      <c r="C771" s="12">
        <v>2419</v>
      </c>
      <c r="XES771" s="5"/>
    </row>
    <row r="772" spans="1:16373">
      <c r="A772" s="10">
        <v>770</v>
      </c>
      <c r="B772" s="11" t="s">
        <v>1117</v>
      </c>
      <c r="C772" s="12">
        <v>2737</v>
      </c>
      <c r="XES772" s="5"/>
    </row>
    <row r="773" spans="1:16373">
      <c r="A773" s="10">
        <v>771</v>
      </c>
      <c r="B773" s="11" t="s">
        <v>1118</v>
      </c>
      <c r="C773" s="12">
        <v>2921</v>
      </c>
      <c r="XES773" s="5"/>
    </row>
    <row r="774" spans="1:16373">
      <c r="A774" s="10">
        <v>772</v>
      </c>
      <c r="B774" s="11" t="s">
        <v>1119</v>
      </c>
      <c r="C774" s="12">
        <v>2395</v>
      </c>
      <c r="XES774" s="5"/>
    </row>
    <row r="775" spans="1:16373">
      <c r="A775" s="10">
        <v>773</v>
      </c>
      <c r="B775" s="11" t="s">
        <v>1120</v>
      </c>
      <c r="C775" s="12">
        <v>1447</v>
      </c>
      <c r="XES775" s="5"/>
    </row>
    <row r="776" spans="1:16373">
      <c r="A776" s="10">
        <v>774</v>
      </c>
      <c r="B776" s="11" t="s">
        <v>1121</v>
      </c>
      <c r="C776" s="12">
        <v>2395</v>
      </c>
      <c r="XES776" s="5"/>
    </row>
    <row r="777" spans="1:16373">
      <c r="A777" s="10">
        <v>775</v>
      </c>
      <c r="B777" s="11" t="s">
        <v>1122</v>
      </c>
      <c r="C777" s="12">
        <v>1437</v>
      </c>
      <c r="XES777" s="5"/>
    </row>
    <row r="778" spans="1:16373">
      <c r="A778" s="10">
        <v>776</v>
      </c>
      <c r="B778" s="11" t="s">
        <v>1123</v>
      </c>
      <c r="C778" s="12">
        <v>1437</v>
      </c>
      <c r="XES778" s="5"/>
    </row>
    <row r="779" spans="1:16373">
      <c r="A779" s="10">
        <v>777</v>
      </c>
      <c r="B779" s="11" t="s">
        <v>1124</v>
      </c>
      <c r="C779" s="12">
        <v>2395</v>
      </c>
      <c r="XES779" s="5"/>
    </row>
    <row r="780" spans="1:16373">
      <c r="A780" s="10">
        <v>778</v>
      </c>
      <c r="B780" s="11" t="s">
        <v>1125</v>
      </c>
      <c r="C780" s="12">
        <v>2440</v>
      </c>
      <c r="XES780" s="5"/>
    </row>
    <row r="781" spans="1:16373">
      <c r="A781" s="10">
        <v>779</v>
      </c>
      <c r="B781" s="11" t="s">
        <v>1126</v>
      </c>
      <c r="C781" s="12">
        <v>2440</v>
      </c>
      <c r="XES781" s="5"/>
    </row>
    <row r="782" spans="1:16373">
      <c r="A782" s="10">
        <v>780</v>
      </c>
      <c r="B782" s="11" t="s">
        <v>1127</v>
      </c>
      <c r="C782" s="12">
        <v>2440</v>
      </c>
      <c r="XES782" s="5"/>
    </row>
    <row r="783" spans="1:16373">
      <c r="A783" s="10">
        <v>781</v>
      </c>
      <c r="B783" s="11" t="s">
        <v>1128</v>
      </c>
      <c r="C783" s="12">
        <v>2508</v>
      </c>
      <c r="XES783" s="5"/>
    </row>
    <row r="784" spans="1:16373">
      <c r="A784" s="10">
        <v>782</v>
      </c>
      <c r="B784" s="11" t="s">
        <v>1129</v>
      </c>
      <c r="C784" s="12">
        <v>1002</v>
      </c>
      <c r="XES784" s="5"/>
    </row>
    <row r="785" spans="1:16373">
      <c r="A785" s="10">
        <v>783</v>
      </c>
      <c r="B785" s="11" t="s">
        <v>1130</v>
      </c>
      <c r="C785" s="12">
        <v>2440</v>
      </c>
      <c r="XES785" s="5"/>
    </row>
    <row r="786" spans="1:16373">
      <c r="A786" s="10">
        <v>784</v>
      </c>
      <c r="B786" s="11" t="s">
        <v>1131</v>
      </c>
      <c r="C786" s="12">
        <v>2580</v>
      </c>
      <c r="XES786" s="5"/>
    </row>
    <row r="787" spans="1:16373">
      <c r="A787" s="10">
        <v>785</v>
      </c>
      <c r="B787" s="11" t="s">
        <v>1132</v>
      </c>
      <c r="C787" s="12">
        <v>2618</v>
      </c>
      <c r="XES787" s="5"/>
    </row>
    <row r="788" spans="1:16373">
      <c r="A788" s="10">
        <v>786</v>
      </c>
      <c r="B788" s="11" t="s">
        <v>1133</v>
      </c>
      <c r="C788" s="12">
        <v>2440</v>
      </c>
      <c r="XES788" s="5"/>
    </row>
    <row r="789" spans="1:16373">
      <c r="A789" s="10">
        <v>787</v>
      </c>
      <c r="B789" s="11" t="s">
        <v>1134</v>
      </c>
      <c r="C789" s="12">
        <v>2440</v>
      </c>
      <c r="XES789" s="5"/>
    </row>
    <row r="790" spans="1:16373">
      <c r="A790" s="10">
        <v>788</v>
      </c>
      <c r="B790" s="11" t="s">
        <v>1135</v>
      </c>
      <c r="C790" s="12">
        <v>2440</v>
      </c>
      <c r="XES790" s="5"/>
    </row>
    <row r="791" spans="1:16373">
      <c r="A791" s="10">
        <v>789</v>
      </c>
      <c r="B791" s="11" t="s">
        <v>1136</v>
      </c>
      <c r="C791" s="12">
        <v>2440</v>
      </c>
      <c r="XES791" s="5"/>
    </row>
    <row r="792" spans="1:16373">
      <c r="A792" s="10">
        <v>790</v>
      </c>
      <c r="B792" s="11" t="s">
        <v>1137</v>
      </c>
      <c r="C792" s="12">
        <v>2440</v>
      </c>
      <c r="XES792" s="5"/>
    </row>
    <row r="793" spans="1:16373">
      <c r="A793" s="10">
        <v>791</v>
      </c>
      <c r="B793" s="11" t="s">
        <v>1138</v>
      </c>
      <c r="C793" s="12">
        <v>2440</v>
      </c>
      <c r="XES793" s="5"/>
    </row>
    <row r="794" spans="1:16373">
      <c r="A794" s="10">
        <v>792</v>
      </c>
      <c r="B794" s="11" t="s">
        <v>1139</v>
      </c>
      <c r="C794" s="12">
        <v>2440</v>
      </c>
      <c r="XES794" s="5"/>
    </row>
    <row r="795" spans="1:16373">
      <c r="A795" s="10">
        <v>793</v>
      </c>
      <c r="B795" s="11" t="s">
        <v>1140</v>
      </c>
      <c r="C795" s="12">
        <v>2505</v>
      </c>
      <c r="XES795" s="5"/>
    </row>
    <row r="796" spans="1:16373">
      <c r="A796" s="10">
        <v>794</v>
      </c>
      <c r="B796" s="11" t="s">
        <v>1141</v>
      </c>
      <c r="C796" s="12">
        <v>2440</v>
      </c>
      <c r="XES796" s="5"/>
    </row>
    <row r="797" spans="1:16373">
      <c r="A797" s="10">
        <v>795</v>
      </c>
      <c r="B797" s="11" t="s">
        <v>1142</v>
      </c>
      <c r="C797" s="12">
        <v>2512</v>
      </c>
      <c r="XES797" s="5"/>
    </row>
    <row r="798" spans="1:16373">
      <c r="A798" s="10">
        <v>796</v>
      </c>
      <c r="B798" s="11" t="s">
        <v>1143</v>
      </c>
      <c r="C798" s="12">
        <v>2440</v>
      </c>
      <c r="XES798" s="5"/>
    </row>
    <row r="799" spans="1:16373">
      <c r="A799" s="10">
        <v>797</v>
      </c>
      <c r="B799" s="11" t="s">
        <v>1144</v>
      </c>
      <c r="C799" s="12">
        <v>1032</v>
      </c>
      <c r="XES799" s="5"/>
    </row>
    <row r="800" spans="1:16373">
      <c r="A800" s="10">
        <v>798</v>
      </c>
      <c r="B800" s="11" t="s">
        <v>1145</v>
      </c>
      <c r="C800" s="12">
        <v>2620</v>
      </c>
      <c r="XES800" s="5"/>
    </row>
    <row r="801" spans="1:16373">
      <c r="A801" s="10">
        <v>799</v>
      </c>
      <c r="B801" s="11" t="s">
        <v>1146</v>
      </c>
      <c r="C801" s="12">
        <v>3005</v>
      </c>
      <c r="XES801" s="5"/>
    </row>
    <row r="802" spans="1:16373">
      <c r="A802" s="10">
        <v>800</v>
      </c>
      <c r="B802" s="11" t="s">
        <v>1147</v>
      </c>
      <c r="C802" s="12">
        <v>2920</v>
      </c>
      <c r="XES802" s="5"/>
    </row>
    <row r="803" spans="1:16373">
      <c r="A803" s="10">
        <v>801</v>
      </c>
      <c r="B803" s="11" t="s">
        <v>1148</v>
      </c>
      <c r="C803" s="12">
        <v>3005</v>
      </c>
      <c r="XES803" s="5"/>
    </row>
    <row r="804" spans="1:16373">
      <c r="A804" s="10">
        <v>802</v>
      </c>
      <c r="B804" s="11" t="s">
        <v>1149</v>
      </c>
      <c r="C804" s="12">
        <v>3005</v>
      </c>
      <c r="XES804" s="5"/>
    </row>
    <row r="805" spans="1:16373">
      <c r="A805" s="10">
        <v>803</v>
      </c>
      <c r="B805" s="11" t="s">
        <v>1150</v>
      </c>
      <c r="C805" s="12">
        <v>2790</v>
      </c>
      <c r="XES805" s="5"/>
    </row>
    <row r="806" spans="1:16373">
      <c r="A806" s="10">
        <v>804</v>
      </c>
      <c r="B806" s="11" t="s">
        <v>1151</v>
      </c>
      <c r="C806" s="12">
        <v>2440</v>
      </c>
      <c r="XES806" s="5"/>
    </row>
    <row r="807" spans="1:16373">
      <c r="A807" s="10">
        <v>805</v>
      </c>
      <c r="B807" s="11" t="s">
        <v>1152</v>
      </c>
      <c r="C807" s="12">
        <v>2440</v>
      </c>
      <c r="XES807" s="5"/>
    </row>
    <row r="808" spans="1:16373">
      <c r="A808" s="10">
        <v>806</v>
      </c>
      <c r="B808" s="11" t="s">
        <v>1153</v>
      </c>
      <c r="C808" s="12">
        <v>2440</v>
      </c>
      <c r="XES808" s="5"/>
    </row>
    <row r="809" spans="1:16373">
      <c r="A809" s="10">
        <v>807</v>
      </c>
      <c r="B809" s="11" t="s">
        <v>1154</v>
      </c>
      <c r="C809" s="12">
        <v>2440</v>
      </c>
      <c r="XES809" s="5"/>
    </row>
    <row r="810" spans="1:16373">
      <c r="A810" s="10">
        <v>808</v>
      </c>
      <c r="B810" s="11" t="s">
        <v>1155</v>
      </c>
      <c r="C810" s="12">
        <v>3300</v>
      </c>
      <c r="XES810" s="5"/>
    </row>
    <row r="811" spans="1:16373">
      <c r="A811" s="10">
        <v>809</v>
      </c>
      <c r="B811" s="11" t="s">
        <v>1156</v>
      </c>
      <c r="C811" s="12">
        <v>2440</v>
      </c>
      <c r="XES811" s="5"/>
    </row>
    <row r="812" spans="1:16373">
      <c r="A812" s="10">
        <v>810</v>
      </c>
      <c r="B812" s="11" t="s">
        <v>1157</v>
      </c>
      <c r="C812" s="12">
        <v>2665</v>
      </c>
      <c r="XES812" s="5"/>
    </row>
    <row r="813" spans="1:16373">
      <c r="A813" s="10">
        <v>811</v>
      </c>
      <c r="B813" s="11" t="s">
        <v>1158</v>
      </c>
      <c r="C813" s="12">
        <v>2440</v>
      </c>
      <c r="XES813" s="5"/>
    </row>
    <row r="814" spans="1:16373">
      <c r="A814" s="10">
        <v>812</v>
      </c>
      <c r="B814" s="11" t="s">
        <v>1159</v>
      </c>
      <c r="C814" s="12">
        <v>2695</v>
      </c>
      <c r="XES814" s="5"/>
    </row>
    <row r="815" spans="1:16373">
      <c r="A815" s="10">
        <v>813</v>
      </c>
      <c r="B815" s="11" t="s">
        <v>1160</v>
      </c>
      <c r="C815" s="12">
        <v>2548</v>
      </c>
      <c r="XES815" s="5"/>
    </row>
    <row r="816" spans="1:16373">
      <c r="A816" s="10">
        <v>814</v>
      </c>
      <c r="B816" s="11" t="s">
        <v>1161</v>
      </c>
      <c r="C816" s="12">
        <v>2440</v>
      </c>
      <c r="XES816" s="5"/>
    </row>
    <row r="817" spans="1:16373">
      <c r="A817" s="10">
        <v>815</v>
      </c>
      <c r="B817" s="11" t="s">
        <v>1162</v>
      </c>
      <c r="C817" s="12">
        <v>2535</v>
      </c>
      <c r="XES817" s="5"/>
    </row>
    <row r="818" spans="1:16373">
      <c r="A818" s="10">
        <v>816</v>
      </c>
      <c r="B818" s="11" t="s">
        <v>1163</v>
      </c>
      <c r="C818" s="12">
        <v>3045</v>
      </c>
      <c r="XES818" s="5"/>
    </row>
    <row r="819" spans="1:16373">
      <c r="A819" s="10">
        <v>817</v>
      </c>
      <c r="B819" s="11" t="s">
        <v>1164</v>
      </c>
      <c r="C819" s="12">
        <v>2440</v>
      </c>
      <c r="XES819" s="5"/>
    </row>
    <row r="820" spans="1:16373">
      <c r="A820" s="10">
        <v>818</v>
      </c>
      <c r="B820" s="11" t="s">
        <v>1165</v>
      </c>
      <c r="C820" s="12">
        <v>3045</v>
      </c>
      <c r="XES820" s="5"/>
    </row>
    <row r="821" spans="1:16373">
      <c r="A821" s="10">
        <v>819</v>
      </c>
      <c r="B821" s="11" t="s">
        <v>1166</v>
      </c>
      <c r="C821" s="12">
        <v>2440</v>
      </c>
      <c r="XES821" s="5"/>
    </row>
    <row r="822" spans="1:16373">
      <c r="A822" s="10">
        <v>820</v>
      </c>
      <c r="B822" s="11" t="s">
        <v>1167</v>
      </c>
      <c r="C822" s="12">
        <v>2501</v>
      </c>
      <c r="XES822" s="5"/>
    </row>
    <row r="823" spans="1:16373">
      <c r="A823" s="10">
        <v>821</v>
      </c>
      <c r="B823" s="11" t="s">
        <v>1168</v>
      </c>
      <c r="C823" s="12">
        <v>2440</v>
      </c>
      <c r="XES823" s="5"/>
    </row>
    <row r="824" spans="1:16373">
      <c r="A824" s="10">
        <v>822</v>
      </c>
      <c r="B824" s="11" t="s">
        <v>1169</v>
      </c>
      <c r="C824" s="12">
        <v>2440</v>
      </c>
      <c r="XES824" s="5"/>
    </row>
    <row r="825" spans="1:16373">
      <c r="A825" s="10">
        <v>823</v>
      </c>
      <c r="B825" s="11" t="s">
        <v>1170</v>
      </c>
      <c r="C825" s="12">
        <v>2573</v>
      </c>
      <c r="XES825" s="5"/>
    </row>
    <row r="826" spans="1:16373">
      <c r="A826" s="10">
        <v>824</v>
      </c>
      <c r="B826" s="11" t="s">
        <v>1171</v>
      </c>
      <c r="C826" s="12">
        <v>2440</v>
      </c>
      <c r="XES826" s="5"/>
    </row>
    <row r="827" spans="1:16373">
      <c r="A827" s="10">
        <v>825</v>
      </c>
      <c r="B827" s="11" t="s">
        <v>1172</v>
      </c>
      <c r="C827" s="12">
        <v>1946</v>
      </c>
      <c r="XES827" s="5"/>
    </row>
    <row r="828" spans="1:16373">
      <c r="A828" s="10">
        <v>826</v>
      </c>
      <c r="B828" s="11" t="s">
        <v>1173</v>
      </c>
      <c r="C828" s="12">
        <v>2440</v>
      </c>
      <c r="XES828" s="5"/>
    </row>
    <row r="829" spans="1:16373">
      <c r="A829" s="10">
        <v>827</v>
      </c>
      <c r="B829" s="11" t="s">
        <v>1174</v>
      </c>
      <c r="C829" s="12">
        <v>2600</v>
      </c>
      <c r="XES829" s="5"/>
    </row>
    <row r="830" spans="1:16373">
      <c r="A830" s="10">
        <v>828</v>
      </c>
      <c r="B830" s="11" t="s">
        <v>1175</v>
      </c>
      <c r="C830" s="12">
        <v>2580</v>
      </c>
      <c r="XES830" s="5"/>
    </row>
    <row r="831" spans="1:16373">
      <c r="A831" s="10">
        <v>829</v>
      </c>
      <c r="B831" s="11" t="s">
        <v>1176</v>
      </c>
      <c r="C831" s="12">
        <v>2462</v>
      </c>
      <c r="XES831" s="5"/>
    </row>
    <row r="832" spans="1:16373">
      <c r="A832" s="10">
        <v>830</v>
      </c>
      <c r="B832" s="11" t="s">
        <v>1177</v>
      </c>
      <c r="C832" s="12">
        <v>2440</v>
      </c>
      <c r="XES832" s="5"/>
    </row>
    <row r="833" spans="1:16373">
      <c r="A833" s="10">
        <v>831</v>
      </c>
      <c r="B833" s="11" t="s">
        <v>426</v>
      </c>
      <c r="C833" s="12">
        <v>2705</v>
      </c>
      <c r="XES833" s="5"/>
    </row>
    <row r="834" spans="1:16373">
      <c r="A834" s="10">
        <v>832</v>
      </c>
      <c r="B834" s="11" t="s">
        <v>1178</v>
      </c>
      <c r="C834" s="12">
        <v>2705</v>
      </c>
      <c r="XES834" s="5"/>
    </row>
    <row r="835" spans="1:16373">
      <c r="A835" s="10">
        <v>833</v>
      </c>
      <c r="B835" s="11" t="s">
        <v>1179</v>
      </c>
      <c r="C835" s="12">
        <v>2920</v>
      </c>
      <c r="XES835" s="5"/>
    </row>
    <row r="836" spans="1:16373">
      <c r="A836" s="10">
        <v>834</v>
      </c>
      <c r="B836" s="11" t="s">
        <v>1180</v>
      </c>
      <c r="C836" s="12">
        <v>3005</v>
      </c>
      <c r="XES836" s="5"/>
    </row>
    <row r="837" spans="1:16373">
      <c r="A837" s="10">
        <v>835</v>
      </c>
      <c r="B837" s="11" t="s">
        <v>1181</v>
      </c>
      <c r="C837" s="12">
        <v>2580</v>
      </c>
      <c r="XES837" s="5"/>
    </row>
    <row r="838" spans="1:16373">
      <c r="A838" s="10">
        <v>836</v>
      </c>
      <c r="B838" s="11" t="s">
        <v>1182</v>
      </c>
      <c r="C838" s="12">
        <v>2875</v>
      </c>
      <c r="XES838" s="5"/>
    </row>
    <row r="839" spans="1:16373">
      <c r="A839" s="10">
        <v>837</v>
      </c>
      <c r="B839" s="11" t="s">
        <v>1183</v>
      </c>
      <c r="C839" s="12">
        <v>2395</v>
      </c>
      <c r="XES839" s="5"/>
    </row>
    <row r="840" spans="1:16373">
      <c r="A840" s="10">
        <v>838</v>
      </c>
      <c r="B840" s="11" t="s">
        <v>1184</v>
      </c>
      <c r="C840" s="12">
        <v>2956</v>
      </c>
      <c r="XES840" s="5"/>
    </row>
    <row r="841" spans="1:16373">
      <c r="A841" s="10">
        <v>839</v>
      </c>
      <c r="B841" s="11" t="s">
        <v>1185</v>
      </c>
      <c r="C841" s="12">
        <v>2395</v>
      </c>
      <c r="XES841" s="5"/>
    </row>
    <row r="842" spans="1:16373">
      <c r="A842" s="10">
        <v>840</v>
      </c>
      <c r="B842" s="11" t="s">
        <v>1186</v>
      </c>
      <c r="C842" s="12">
        <v>2557</v>
      </c>
      <c r="XES842" s="5"/>
    </row>
    <row r="843" spans="1:16373">
      <c r="A843" s="10">
        <v>841</v>
      </c>
      <c r="B843" s="11" t="s">
        <v>1187</v>
      </c>
      <c r="C843" s="12">
        <v>697</v>
      </c>
      <c r="XES843" s="5"/>
    </row>
    <row r="844" spans="1:16373">
      <c r="A844" s="10">
        <v>842</v>
      </c>
      <c r="B844" s="11" t="s">
        <v>1188</v>
      </c>
      <c r="C844" s="12">
        <v>3695</v>
      </c>
      <c r="XES844" s="5"/>
    </row>
    <row r="845" spans="1:16373">
      <c r="A845" s="10">
        <v>843</v>
      </c>
      <c r="B845" s="11" t="s">
        <v>1189</v>
      </c>
      <c r="C845" s="12">
        <v>2819</v>
      </c>
      <c r="XES845" s="5"/>
    </row>
    <row r="846" spans="1:16373">
      <c r="A846" s="10">
        <v>844</v>
      </c>
      <c r="B846" s="11" t="s">
        <v>1190</v>
      </c>
      <c r="C846" s="12">
        <v>479</v>
      </c>
      <c r="XES846" s="5"/>
    </row>
    <row r="847" spans="1:16373">
      <c r="A847" s="10">
        <v>845</v>
      </c>
      <c r="B847" s="11" t="s">
        <v>1191</v>
      </c>
      <c r="C847" s="12">
        <v>1478</v>
      </c>
      <c r="XES847" s="5"/>
    </row>
    <row r="848" spans="1:16373">
      <c r="A848" s="10">
        <v>846</v>
      </c>
      <c r="B848" s="11" t="s">
        <v>1192</v>
      </c>
      <c r="C848" s="12">
        <v>2839</v>
      </c>
      <c r="XES848" s="5"/>
    </row>
    <row r="849" spans="1:16373">
      <c r="A849" s="10">
        <v>847</v>
      </c>
      <c r="B849" s="11" t="s">
        <v>1193</v>
      </c>
      <c r="C849" s="12">
        <v>1474</v>
      </c>
      <c r="XES849" s="5"/>
    </row>
    <row r="850" spans="1:16373">
      <c r="A850" s="10">
        <v>848</v>
      </c>
      <c r="B850" s="11" t="s">
        <v>1194</v>
      </c>
      <c r="C850" s="12">
        <v>3419</v>
      </c>
      <c r="XES850" s="5"/>
    </row>
    <row r="851" spans="1:16373">
      <c r="A851" s="10">
        <v>849</v>
      </c>
      <c r="B851" s="11" t="s">
        <v>1195</v>
      </c>
      <c r="C851" s="12">
        <v>2983</v>
      </c>
      <c r="XES851" s="5"/>
    </row>
    <row r="852" spans="1:16373">
      <c r="A852" s="10">
        <v>850</v>
      </c>
      <c r="B852" s="11" t="s">
        <v>1196</v>
      </c>
      <c r="C852" s="12">
        <v>2980</v>
      </c>
      <c r="XES852" s="5"/>
    </row>
    <row r="853" spans="1:16373">
      <c r="A853" s="10">
        <v>851</v>
      </c>
      <c r="B853" s="11" t="s">
        <v>1197</v>
      </c>
      <c r="C853" s="12">
        <v>2980</v>
      </c>
      <c r="XES853" s="5"/>
    </row>
    <row r="854" spans="1:16373">
      <c r="A854" s="10">
        <v>852</v>
      </c>
      <c r="B854" s="11" t="s">
        <v>1198</v>
      </c>
      <c r="C854" s="12">
        <v>3380</v>
      </c>
      <c r="XES854" s="5"/>
    </row>
    <row r="855" spans="1:16373">
      <c r="A855" s="10">
        <v>853</v>
      </c>
      <c r="B855" s="11" t="s">
        <v>1199</v>
      </c>
      <c r="C855" s="12">
        <v>479</v>
      </c>
      <c r="XES855" s="5"/>
    </row>
    <row r="856" spans="1:16373">
      <c r="A856" s="10">
        <v>854</v>
      </c>
      <c r="B856" s="11" t="s">
        <v>1200</v>
      </c>
      <c r="C856" s="12">
        <v>2213</v>
      </c>
      <c r="XES856" s="5"/>
    </row>
    <row r="857" spans="1:16373">
      <c r="A857" s="10">
        <v>855</v>
      </c>
      <c r="B857" s="11" t="s">
        <v>1201</v>
      </c>
      <c r="C857" s="12">
        <v>2461</v>
      </c>
      <c r="XES857" s="5"/>
    </row>
    <row r="858" spans="1:16373">
      <c r="A858" s="10">
        <v>856</v>
      </c>
      <c r="B858" s="11" t="s">
        <v>1202</v>
      </c>
      <c r="C858" s="12">
        <v>2495</v>
      </c>
      <c r="XES858" s="5"/>
    </row>
    <row r="859" spans="1:16373">
      <c r="A859" s="10">
        <v>857</v>
      </c>
      <c r="B859" s="11" t="s">
        <v>1203</v>
      </c>
      <c r="C859" s="12">
        <v>2583</v>
      </c>
      <c r="XES859" s="5"/>
    </row>
    <row r="860" spans="1:16373">
      <c r="A860" s="10">
        <v>858</v>
      </c>
      <c r="B860" s="11" t="s">
        <v>1204</v>
      </c>
      <c r="C860" s="12">
        <v>2104</v>
      </c>
      <c r="XES860" s="5"/>
    </row>
    <row r="861" spans="1:16373">
      <c r="A861" s="10">
        <v>859</v>
      </c>
      <c r="B861" s="11" t="s">
        <v>1205</v>
      </c>
      <c r="C861" s="12">
        <v>2395</v>
      </c>
      <c r="XES861" s="5"/>
    </row>
    <row r="862" spans="1:16373">
      <c r="A862" s="10">
        <v>860</v>
      </c>
      <c r="B862" s="11" t="s">
        <v>1206</v>
      </c>
      <c r="C862" s="12">
        <v>2395</v>
      </c>
      <c r="XES862" s="5"/>
    </row>
    <row r="863" spans="1:16373">
      <c r="A863" s="10">
        <v>861</v>
      </c>
      <c r="B863" s="11" t="s">
        <v>1207</v>
      </c>
      <c r="C863" s="12">
        <v>2395</v>
      </c>
      <c r="XES863" s="5"/>
    </row>
    <row r="864" spans="1:16373">
      <c r="A864" s="10">
        <v>862</v>
      </c>
      <c r="B864" s="11" t="s">
        <v>1208</v>
      </c>
      <c r="C864" s="12">
        <v>2395</v>
      </c>
      <c r="XES864" s="5"/>
    </row>
    <row r="865" spans="1:16373">
      <c r="A865" s="10">
        <v>863</v>
      </c>
      <c r="B865" s="11" t="s">
        <v>1209</v>
      </c>
      <c r="C865" s="12">
        <v>2395</v>
      </c>
      <c r="XES865" s="5"/>
    </row>
    <row r="866" spans="1:16373">
      <c r="A866" s="10">
        <v>864</v>
      </c>
      <c r="B866" s="11" t="s">
        <v>1210</v>
      </c>
      <c r="C866" s="12">
        <v>2395</v>
      </c>
      <c r="XES866" s="5"/>
    </row>
    <row r="867" spans="1:16373">
      <c r="A867" s="10">
        <v>865</v>
      </c>
      <c r="B867" s="11" t="s">
        <v>1211</v>
      </c>
      <c r="C867" s="12">
        <v>2395</v>
      </c>
      <c r="XES867" s="5"/>
    </row>
    <row r="868" spans="1:16373">
      <c r="A868" s="10">
        <v>866</v>
      </c>
      <c r="B868" s="11" t="s">
        <v>1212</v>
      </c>
      <c r="C868" s="12">
        <v>2395</v>
      </c>
      <c r="XES868" s="5"/>
    </row>
    <row r="869" spans="1:16373">
      <c r="A869" s="10">
        <v>867</v>
      </c>
      <c r="B869" s="11" t="s">
        <v>1213</v>
      </c>
      <c r="C869" s="12">
        <v>2395</v>
      </c>
      <c r="XES869" s="5"/>
    </row>
    <row r="870" spans="1:16373">
      <c r="A870" s="10">
        <v>868</v>
      </c>
      <c r="B870" s="11" t="s">
        <v>1214</v>
      </c>
      <c r="C870" s="12">
        <v>2395</v>
      </c>
      <c r="XES870" s="5"/>
    </row>
    <row r="871" spans="1:16373">
      <c r="A871" s="10">
        <v>869</v>
      </c>
      <c r="B871" s="11" t="s">
        <v>1215</v>
      </c>
      <c r="C871" s="12">
        <v>1916</v>
      </c>
      <c r="XES871" s="5"/>
    </row>
    <row r="872" spans="1:16373">
      <c r="A872" s="10">
        <v>870</v>
      </c>
      <c r="B872" s="11" t="s">
        <v>1216</v>
      </c>
      <c r="C872" s="12">
        <v>2395</v>
      </c>
      <c r="XES872" s="5"/>
    </row>
    <row r="873" spans="1:16373">
      <c r="A873" s="10">
        <v>871</v>
      </c>
      <c r="B873" s="11" t="s">
        <v>1217</v>
      </c>
      <c r="C873" s="12">
        <v>1437</v>
      </c>
      <c r="XES873" s="5"/>
    </row>
    <row r="874" spans="1:16373">
      <c r="A874" s="10">
        <v>872</v>
      </c>
      <c r="B874" s="11" t="s">
        <v>1218</v>
      </c>
      <c r="C874" s="12">
        <v>1916</v>
      </c>
      <c r="XES874" s="5"/>
    </row>
    <row r="875" spans="1:16373">
      <c r="A875" s="10">
        <v>873</v>
      </c>
      <c r="B875" s="11" t="s">
        <v>1219</v>
      </c>
      <c r="C875" s="12">
        <v>2395</v>
      </c>
      <c r="XES875" s="5"/>
    </row>
    <row r="876" spans="1:16373">
      <c r="A876" s="10">
        <v>874</v>
      </c>
      <c r="B876" s="11" t="s">
        <v>1220</v>
      </c>
      <c r="C876" s="12">
        <v>479</v>
      </c>
      <c r="XES876" s="5"/>
    </row>
    <row r="877" spans="1:16373">
      <c r="A877" s="10">
        <v>875</v>
      </c>
      <c r="B877" s="11" t="s">
        <v>1221</v>
      </c>
      <c r="C877" s="12">
        <v>2497</v>
      </c>
      <c r="XES877" s="5"/>
    </row>
    <row r="878" spans="1:16373">
      <c r="A878" s="10">
        <v>876</v>
      </c>
      <c r="B878" s="11" t="s">
        <v>1222</v>
      </c>
      <c r="C878" s="12">
        <v>2506</v>
      </c>
      <c r="XES878" s="5"/>
    </row>
    <row r="879" spans="1:16373">
      <c r="A879" s="10">
        <v>877</v>
      </c>
      <c r="B879" s="11" t="s">
        <v>1223</v>
      </c>
      <c r="C879" s="12">
        <v>1437</v>
      </c>
      <c r="XES879" s="5"/>
    </row>
    <row r="880" spans="1:16373">
      <c r="A880" s="10">
        <v>878</v>
      </c>
      <c r="B880" s="11" t="s">
        <v>1224</v>
      </c>
      <c r="C880" s="12">
        <v>3674</v>
      </c>
      <c r="XES880" s="5"/>
    </row>
    <row r="881" spans="1:16373">
      <c r="A881" s="10">
        <v>879</v>
      </c>
      <c r="B881" s="11" t="s">
        <v>1225</v>
      </c>
      <c r="C881" s="12">
        <v>3695</v>
      </c>
      <c r="XES881" s="5"/>
    </row>
    <row r="882" spans="1:16373">
      <c r="A882" s="10">
        <v>880</v>
      </c>
      <c r="B882" s="11" t="s">
        <v>1226</v>
      </c>
      <c r="C882" s="12">
        <v>3667</v>
      </c>
      <c r="XES882" s="5"/>
    </row>
    <row r="883" spans="1:16373">
      <c r="A883" s="10">
        <v>881</v>
      </c>
      <c r="B883" s="11" t="s">
        <v>1227</v>
      </c>
      <c r="C883" s="12">
        <v>3022</v>
      </c>
      <c r="XES883" s="5"/>
    </row>
    <row r="884" spans="1:16373">
      <c r="A884" s="10">
        <v>882</v>
      </c>
      <c r="B884" s="11" t="s">
        <v>1228</v>
      </c>
      <c r="C884" s="12">
        <v>2086</v>
      </c>
      <c r="XES884" s="5"/>
    </row>
    <row r="885" spans="1:16373">
      <c r="A885" s="10">
        <v>883</v>
      </c>
      <c r="B885" s="11" t="s">
        <v>1229</v>
      </c>
      <c r="C885" s="12">
        <v>2887</v>
      </c>
      <c r="XES885" s="5"/>
    </row>
    <row r="886" spans="1:16373">
      <c r="A886" s="10">
        <v>884</v>
      </c>
      <c r="B886" s="11" t="s">
        <v>1230</v>
      </c>
      <c r="C886" s="12">
        <v>3318</v>
      </c>
      <c r="XES886" s="5"/>
    </row>
    <row r="887" spans="1:16373">
      <c r="A887" s="10">
        <v>885</v>
      </c>
      <c r="B887" s="11" t="s">
        <v>1231</v>
      </c>
      <c r="C887" s="12">
        <v>2833</v>
      </c>
      <c r="XES887" s="5"/>
    </row>
    <row r="888" spans="1:16373">
      <c r="A888" s="10">
        <v>886</v>
      </c>
      <c r="B888" s="11" t="s">
        <v>1232</v>
      </c>
      <c r="C888" s="12">
        <v>2485</v>
      </c>
      <c r="XES888" s="5"/>
    </row>
    <row r="889" spans="1:16373">
      <c r="A889" s="10">
        <v>887</v>
      </c>
      <c r="B889" s="11" t="s">
        <v>1233</v>
      </c>
      <c r="C889" s="12">
        <v>479</v>
      </c>
      <c r="XES889" s="5"/>
    </row>
    <row r="890" spans="1:16373">
      <c r="A890" s="10">
        <v>888</v>
      </c>
      <c r="B890" s="11" t="s">
        <v>1234</v>
      </c>
      <c r="C890" s="12">
        <v>2910</v>
      </c>
      <c r="XES890" s="5"/>
    </row>
    <row r="891" spans="1:16373">
      <c r="A891" s="10">
        <v>889</v>
      </c>
      <c r="B891" s="11" t="s">
        <v>1235</v>
      </c>
      <c r="C891" s="12">
        <v>1957</v>
      </c>
      <c r="XES891" s="5"/>
    </row>
    <row r="892" spans="1:16373">
      <c r="A892" s="10">
        <v>890</v>
      </c>
      <c r="B892" s="11" t="s">
        <v>1236</v>
      </c>
      <c r="C892" s="12">
        <v>2395</v>
      </c>
      <c r="XES892" s="5"/>
    </row>
    <row r="893" spans="1:16373">
      <c r="A893" s="10">
        <v>891</v>
      </c>
      <c r="B893" s="11" t="s">
        <v>1237</v>
      </c>
      <c r="C893" s="12">
        <v>3411</v>
      </c>
      <c r="XES893" s="5"/>
    </row>
    <row r="894" spans="1:16373">
      <c r="A894" s="10">
        <v>892</v>
      </c>
      <c r="B894" s="11" t="s">
        <v>1238</v>
      </c>
      <c r="C894" s="12">
        <v>3695</v>
      </c>
      <c r="XES894" s="5"/>
    </row>
    <row r="895" spans="1:16373">
      <c r="A895" s="10">
        <v>893</v>
      </c>
      <c r="B895" s="11" t="s">
        <v>1239</v>
      </c>
      <c r="C895" s="12">
        <v>3044</v>
      </c>
      <c r="XES895" s="5"/>
    </row>
    <row r="896" spans="1:16373">
      <c r="A896" s="10">
        <v>894</v>
      </c>
      <c r="B896" s="11" t="s">
        <v>1240</v>
      </c>
      <c r="C896" s="12">
        <v>2407</v>
      </c>
      <c r="XES896" s="5"/>
    </row>
    <row r="897" spans="1:16373">
      <c r="A897" s="10">
        <v>895</v>
      </c>
      <c r="B897" s="11" t="s">
        <v>1241</v>
      </c>
      <c r="C897" s="12">
        <v>2395</v>
      </c>
      <c r="XES897" s="5"/>
    </row>
    <row r="898" spans="1:16373">
      <c r="A898" s="10">
        <v>896</v>
      </c>
      <c r="B898" s="11" t="s">
        <v>1242</v>
      </c>
      <c r="C898" s="12">
        <v>3249</v>
      </c>
      <c r="XES898" s="5"/>
    </row>
    <row r="899" spans="1:16373">
      <c r="A899" s="10">
        <v>897</v>
      </c>
      <c r="B899" s="11" t="s">
        <v>1243</v>
      </c>
      <c r="C899" s="12">
        <v>2539</v>
      </c>
      <c r="XES899" s="5"/>
    </row>
    <row r="900" spans="1:16373">
      <c r="A900" s="10">
        <v>898</v>
      </c>
      <c r="B900" s="11" t="s">
        <v>1244</v>
      </c>
      <c r="C900" s="12">
        <v>2395</v>
      </c>
      <c r="XES900" s="5"/>
    </row>
    <row r="901" spans="1:16373">
      <c r="A901" s="10">
        <v>899</v>
      </c>
      <c r="B901" s="11" t="s">
        <v>1245</v>
      </c>
      <c r="C901" s="12">
        <v>1563</v>
      </c>
      <c r="XES901" s="5"/>
    </row>
    <row r="902" spans="1:16373">
      <c r="A902" s="10">
        <v>900</v>
      </c>
      <c r="B902" s="11" t="s">
        <v>1246</v>
      </c>
      <c r="C902" s="12">
        <v>1916</v>
      </c>
      <c r="XES902" s="5"/>
    </row>
    <row r="903" spans="1:16373">
      <c r="A903" s="10">
        <v>901</v>
      </c>
      <c r="B903" s="11" t="s">
        <v>1247</v>
      </c>
      <c r="C903" s="12">
        <v>3172</v>
      </c>
      <c r="XES903" s="5"/>
    </row>
    <row r="904" spans="1:16373">
      <c r="A904" s="10">
        <v>902</v>
      </c>
      <c r="B904" s="11" t="s">
        <v>1248</v>
      </c>
      <c r="C904" s="12">
        <v>958</v>
      </c>
      <c r="XES904" s="5"/>
    </row>
    <row r="905" spans="1:16373">
      <c r="A905" s="10">
        <v>903</v>
      </c>
      <c r="B905" s="11" t="s">
        <v>1249</v>
      </c>
      <c r="C905" s="12">
        <v>2695</v>
      </c>
      <c r="XES905" s="5"/>
    </row>
    <row r="906" spans="1:16373">
      <c r="A906" s="10">
        <v>904</v>
      </c>
      <c r="B906" s="11" t="s">
        <v>1250</v>
      </c>
      <c r="C906" s="12">
        <v>3359</v>
      </c>
      <c r="XES906" s="5"/>
    </row>
    <row r="907" spans="1:16373">
      <c r="A907" s="10">
        <v>905</v>
      </c>
      <c r="B907" s="11" t="s">
        <v>1251</v>
      </c>
      <c r="C907" s="12">
        <v>3082</v>
      </c>
      <c r="XES907" s="5"/>
    </row>
    <row r="908" spans="1:16373">
      <c r="A908" s="10">
        <v>906</v>
      </c>
      <c r="B908" s="11" t="s">
        <v>1252</v>
      </c>
      <c r="C908" s="12">
        <v>3323</v>
      </c>
      <c r="XES908" s="5"/>
    </row>
    <row r="909" spans="1:16373">
      <c r="A909" s="10">
        <v>907</v>
      </c>
      <c r="B909" s="11" t="s">
        <v>1253</v>
      </c>
      <c r="C909" s="12">
        <v>2395</v>
      </c>
      <c r="XES909" s="5"/>
    </row>
    <row r="910" spans="1:16373">
      <c r="A910" s="10">
        <v>908</v>
      </c>
      <c r="B910" s="11" t="s">
        <v>1254</v>
      </c>
      <c r="C910" s="12">
        <v>2440</v>
      </c>
      <c r="XES910" s="5"/>
    </row>
    <row r="911" spans="1:16373">
      <c r="A911" s="10">
        <v>909</v>
      </c>
      <c r="B911" s="11" t="s">
        <v>1255</v>
      </c>
      <c r="C911" s="12">
        <v>3175</v>
      </c>
      <c r="XES911" s="5"/>
    </row>
    <row r="912" spans="1:16373">
      <c r="A912" s="10">
        <v>910</v>
      </c>
      <c r="B912" s="11" t="s">
        <v>1256</v>
      </c>
      <c r="C912" s="12">
        <v>2629</v>
      </c>
      <c r="XES912" s="5"/>
    </row>
    <row r="913" spans="1:16373">
      <c r="A913" s="10">
        <v>911</v>
      </c>
      <c r="B913" s="11" t="s">
        <v>1257</v>
      </c>
      <c r="C913" s="12">
        <v>3088</v>
      </c>
      <c r="XES913" s="5"/>
    </row>
    <row r="914" spans="1:16373">
      <c r="A914" s="10">
        <v>912</v>
      </c>
      <c r="B914" s="11" t="s">
        <v>1258</v>
      </c>
      <c r="C914" s="12">
        <v>479</v>
      </c>
      <c r="XES914" s="5"/>
    </row>
    <row r="915" spans="1:16373">
      <c r="A915" s="10">
        <v>913</v>
      </c>
      <c r="B915" s="11" t="s">
        <v>1259</v>
      </c>
      <c r="C915" s="12">
        <v>2785</v>
      </c>
      <c r="XES915" s="5"/>
    </row>
    <row r="916" spans="1:16373">
      <c r="A916" s="10">
        <v>914</v>
      </c>
      <c r="B916" s="11" t="s">
        <v>1260</v>
      </c>
      <c r="C916" s="12">
        <v>3049</v>
      </c>
      <c r="XES916" s="5"/>
    </row>
    <row r="917" spans="1:16373">
      <c r="A917" s="10">
        <v>915</v>
      </c>
      <c r="B917" s="11" t="s">
        <v>1261</v>
      </c>
      <c r="C917" s="12">
        <v>3175</v>
      </c>
      <c r="XES917" s="5"/>
    </row>
    <row r="918" spans="1:16373">
      <c r="A918" s="10">
        <v>916</v>
      </c>
      <c r="B918" s="11" t="s">
        <v>1262</v>
      </c>
      <c r="C918" s="12">
        <v>2470</v>
      </c>
      <c r="XES918" s="5"/>
    </row>
    <row r="919" spans="1:16373">
      <c r="A919" s="10">
        <v>917</v>
      </c>
      <c r="B919" s="11" t="s">
        <v>1263</v>
      </c>
      <c r="C919" s="12">
        <v>2640</v>
      </c>
      <c r="XES919" s="5"/>
    </row>
    <row r="920" spans="1:16373">
      <c r="A920" s="10">
        <v>918</v>
      </c>
      <c r="B920" s="11" t="s">
        <v>1264</v>
      </c>
      <c r="C920" s="12">
        <v>533</v>
      </c>
      <c r="XES920" s="5"/>
    </row>
    <row r="921" spans="1:16373">
      <c r="A921" s="10">
        <v>919</v>
      </c>
      <c r="B921" s="11" t="s">
        <v>1265</v>
      </c>
      <c r="C921" s="12">
        <v>2512</v>
      </c>
      <c r="XES921" s="5"/>
    </row>
    <row r="922" spans="1:16373">
      <c r="A922" s="10">
        <v>920</v>
      </c>
      <c r="B922" s="11" t="s">
        <v>1266</v>
      </c>
      <c r="C922" s="12">
        <v>482</v>
      </c>
      <c r="XES922" s="5"/>
    </row>
    <row r="923" spans="1:16373">
      <c r="A923" s="10">
        <v>921</v>
      </c>
      <c r="B923" s="11" t="s">
        <v>1267</v>
      </c>
      <c r="C923" s="12">
        <v>2512</v>
      </c>
      <c r="XES923" s="5"/>
    </row>
    <row r="924" spans="1:16373">
      <c r="A924" s="10">
        <v>922</v>
      </c>
      <c r="B924" s="11" t="s">
        <v>1268</v>
      </c>
      <c r="C924" s="12">
        <v>2395</v>
      </c>
      <c r="XES924" s="5"/>
    </row>
    <row r="925" spans="1:16373">
      <c r="A925" s="10">
        <v>923</v>
      </c>
      <c r="B925" s="11" t="s">
        <v>1269</v>
      </c>
      <c r="C925" s="12">
        <v>2395</v>
      </c>
      <c r="XES925" s="5"/>
    </row>
    <row r="926" spans="1:16373">
      <c r="A926" s="10">
        <v>924</v>
      </c>
      <c r="B926" s="11" t="s">
        <v>1270</v>
      </c>
      <c r="C926" s="12">
        <v>388</v>
      </c>
      <c r="XES926" s="5"/>
    </row>
    <row r="927" spans="1:16373">
      <c r="A927" s="10">
        <v>925</v>
      </c>
      <c r="B927" s="11" t="s">
        <v>1271</v>
      </c>
      <c r="C927" s="12">
        <v>2304</v>
      </c>
      <c r="XES927" s="5"/>
    </row>
    <row r="928" spans="1:16373">
      <c r="A928" s="10">
        <v>926</v>
      </c>
      <c r="B928" s="11" t="s">
        <v>1272</v>
      </c>
      <c r="C928" s="12">
        <v>388</v>
      </c>
      <c r="XES928" s="5"/>
    </row>
    <row r="929" spans="1:16373">
      <c r="A929" s="10">
        <v>927</v>
      </c>
      <c r="B929" s="11" t="s">
        <v>1273</v>
      </c>
      <c r="C929" s="12">
        <v>2395</v>
      </c>
      <c r="XES929" s="5"/>
    </row>
    <row r="930" spans="1:16373">
      <c r="A930" s="10">
        <v>928</v>
      </c>
      <c r="B930" s="11" t="s">
        <v>1274</v>
      </c>
      <c r="C930" s="12">
        <v>2395</v>
      </c>
      <c r="XES930" s="5"/>
    </row>
    <row r="931" spans="1:16373">
      <c r="A931" s="10">
        <v>929</v>
      </c>
      <c r="B931" s="11" t="s">
        <v>1275</v>
      </c>
      <c r="C931" s="12">
        <v>2260</v>
      </c>
      <c r="XES931" s="5"/>
    </row>
    <row r="932" spans="1:16373">
      <c r="A932" s="10">
        <v>930</v>
      </c>
      <c r="B932" s="11" t="s">
        <v>1276</v>
      </c>
      <c r="C932" s="12">
        <v>2556</v>
      </c>
      <c r="XES932" s="5"/>
    </row>
    <row r="933" spans="1:16373">
      <c r="A933" s="10">
        <v>931</v>
      </c>
      <c r="B933" s="11" t="s">
        <v>1277</v>
      </c>
      <c r="C933" s="12">
        <v>2888</v>
      </c>
      <c r="XES933" s="5"/>
    </row>
    <row r="934" spans="1:16373">
      <c r="A934" s="10">
        <v>932</v>
      </c>
      <c r="B934" s="11" t="s">
        <v>1278</v>
      </c>
      <c r="C934" s="12">
        <v>2555</v>
      </c>
      <c r="XES934" s="5"/>
    </row>
    <row r="935" spans="1:16373">
      <c r="A935" s="10">
        <v>933</v>
      </c>
      <c r="B935" s="11" t="s">
        <v>1279</v>
      </c>
      <c r="C935" s="12">
        <v>2626</v>
      </c>
      <c r="XES935" s="5"/>
    </row>
    <row r="936" spans="1:16373">
      <c r="A936" s="10">
        <v>934</v>
      </c>
      <c r="B936" s="11" t="s">
        <v>1280</v>
      </c>
      <c r="C936" s="12">
        <v>1916</v>
      </c>
      <c r="XES936" s="5"/>
    </row>
    <row r="937" spans="1:16373">
      <c r="A937" s="10">
        <v>935</v>
      </c>
      <c r="B937" s="11" t="s">
        <v>1281</v>
      </c>
      <c r="C937" s="12">
        <v>2395</v>
      </c>
      <c r="XES937" s="5"/>
    </row>
    <row r="938" spans="1:16373">
      <c r="A938" s="10">
        <v>936</v>
      </c>
      <c r="B938" s="11" t="s">
        <v>1282</v>
      </c>
      <c r="C938" s="12">
        <v>2665</v>
      </c>
      <c r="XES938" s="5"/>
    </row>
    <row r="939" spans="1:16373">
      <c r="A939" s="10">
        <v>937</v>
      </c>
      <c r="B939" s="11" t="s">
        <v>1283</v>
      </c>
      <c r="C939" s="12">
        <v>479</v>
      </c>
      <c r="XES939" s="5"/>
    </row>
    <row r="940" spans="1:16373">
      <c r="A940" s="10">
        <v>938</v>
      </c>
      <c r="B940" s="11" t="s">
        <v>1061</v>
      </c>
      <c r="C940" s="12">
        <v>2395</v>
      </c>
      <c r="XES940" s="5"/>
    </row>
    <row r="941" spans="1:16373">
      <c r="A941" s="10">
        <v>939</v>
      </c>
      <c r="B941" s="11" t="s">
        <v>1284</v>
      </c>
      <c r="C941" s="12">
        <v>2050</v>
      </c>
      <c r="XES941" s="5"/>
    </row>
    <row r="942" spans="1:16373">
      <c r="A942" s="10">
        <v>940</v>
      </c>
      <c r="B942" s="11" t="s">
        <v>1285</v>
      </c>
      <c r="C942" s="12">
        <v>2419</v>
      </c>
      <c r="XES942" s="5"/>
    </row>
    <row r="943" spans="1:16373">
      <c r="A943" s="10">
        <v>941</v>
      </c>
      <c r="B943" s="11" t="s">
        <v>1286</v>
      </c>
      <c r="C943" s="12">
        <v>2536</v>
      </c>
      <c r="XES943" s="5"/>
    </row>
    <row r="944" spans="1:16373">
      <c r="A944" s="10">
        <v>942</v>
      </c>
      <c r="B944" s="11" t="s">
        <v>1287</v>
      </c>
      <c r="C944" s="12">
        <v>479</v>
      </c>
      <c r="XES944" s="5"/>
    </row>
    <row r="945" spans="1:16373">
      <c r="A945" s="10">
        <v>943</v>
      </c>
      <c r="B945" s="11" t="s">
        <v>1288</v>
      </c>
      <c r="C945" s="12">
        <v>1922</v>
      </c>
      <c r="XES945" s="5"/>
    </row>
    <row r="946" spans="1:16373">
      <c r="A946" s="10">
        <v>944</v>
      </c>
      <c r="B946" s="11" t="s">
        <v>1289</v>
      </c>
      <c r="C946" s="12">
        <v>2395</v>
      </c>
      <c r="XES946" s="5"/>
    </row>
    <row r="947" spans="1:16373">
      <c r="A947" s="10">
        <v>945</v>
      </c>
      <c r="B947" s="11" t="s">
        <v>1290</v>
      </c>
      <c r="C947" s="12">
        <v>2395</v>
      </c>
      <c r="XES947" s="5"/>
    </row>
    <row r="948" spans="1:16373">
      <c r="A948" s="10">
        <v>946</v>
      </c>
      <c r="B948" s="11" t="s">
        <v>1291</v>
      </c>
      <c r="C948" s="12">
        <v>2032</v>
      </c>
      <c r="XES948" s="5"/>
    </row>
    <row r="949" spans="1:16373">
      <c r="A949" s="10">
        <v>947</v>
      </c>
      <c r="B949" s="11" t="s">
        <v>1292</v>
      </c>
      <c r="C949" s="12">
        <v>2395</v>
      </c>
      <c r="XES949" s="5"/>
    </row>
    <row r="950" spans="1:16373">
      <c r="A950" s="10">
        <v>948</v>
      </c>
      <c r="B950" s="11" t="s">
        <v>1293</v>
      </c>
      <c r="C950" s="12">
        <v>2413</v>
      </c>
      <c r="XES950" s="5"/>
    </row>
    <row r="951" spans="1:16373">
      <c r="A951" s="10">
        <v>949</v>
      </c>
      <c r="B951" s="11" t="s">
        <v>1294</v>
      </c>
      <c r="C951" s="12">
        <v>1968</v>
      </c>
      <c r="XES951" s="5"/>
    </row>
    <row r="952" spans="1:16373">
      <c r="A952" s="10">
        <v>950</v>
      </c>
      <c r="B952" s="11" t="s">
        <v>1295</v>
      </c>
      <c r="C952" s="12">
        <v>2058</v>
      </c>
      <c r="XES952" s="5"/>
    </row>
    <row r="953" spans="1:16373">
      <c r="A953" s="10">
        <v>951</v>
      </c>
      <c r="B953" s="11" t="s">
        <v>1296</v>
      </c>
      <c r="C953" s="12">
        <v>479</v>
      </c>
      <c r="XES953" s="5"/>
    </row>
    <row r="954" spans="1:16373">
      <c r="A954" s="10">
        <v>952</v>
      </c>
      <c r="B954" s="11" t="s">
        <v>1297</v>
      </c>
      <c r="C954" s="12">
        <v>1992</v>
      </c>
      <c r="XES954" s="5"/>
    </row>
    <row r="955" spans="1:16373">
      <c r="A955" s="10">
        <v>953</v>
      </c>
      <c r="B955" s="11" t="s">
        <v>1298</v>
      </c>
      <c r="C955" s="12">
        <v>2086</v>
      </c>
      <c r="XES955" s="5"/>
    </row>
    <row r="956" spans="1:16373">
      <c r="A956" s="10">
        <v>954</v>
      </c>
      <c r="B956" s="11" t="s">
        <v>1299</v>
      </c>
      <c r="C956" s="12">
        <v>1916</v>
      </c>
      <c r="XES956" s="5"/>
    </row>
    <row r="957" spans="1:16373">
      <c r="A957" s="10">
        <v>955</v>
      </c>
      <c r="B957" s="11" t="s">
        <v>1300</v>
      </c>
      <c r="C957" s="12">
        <v>1958</v>
      </c>
      <c r="XES957" s="5"/>
    </row>
    <row r="958" spans="1:16373">
      <c r="A958" s="10">
        <v>956</v>
      </c>
      <c r="B958" s="11" t="s">
        <v>1301</v>
      </c>
      <c r="C958" s="12">
        <v>1976</v>
      </c>
      <c r="XES958" s="5"/>
    </row>
    <row r="959" spans="1:16373">
      <c r="A959" s="10">
        <v>957</v>
      </c>
      <c r="B959" s="11" t="s">
        <v>1302</v>
      </c>
      <c r="C959" s="12">
        <v>2587</v>
      </c>
      <c r="XES959" s="5"/>
    </row>
    <row r="960" spans="1:16373">
      <c r="A960" s="10">
        <v>958</v>
      </c>
      <c r="B960" s="11" t="s">
        <v>1303</v>
      </c>
      <c r="C960" s="12">
        <v>1924</v>
      </c>
      <c r="XES960" s="5"/>
    </row>
    <row r="961" spans="1:16373">
      <c r="A961" s="10">
        <v>959</v>
      </c>
      <c r="B961" s="11" t="s">
        <v>1304</v>
      </c>
      <c r="C961" s="12">
        <v>1930</v>
      </c>
      <c r="XES961" s="5"/>
    </row>
    <row r="962" spans="1:16373">
      <c r="A962" s="10">
        <v>960</v>
      </c>
      <c r="B962" s="11" t="s">
        <v>1305</v>
      </c>
      <c r="C962" s="12">
        <v>1916</v>
      </c>
      <c r="XES962" s="5"/>
    </row>
    <row r="963" spans="1:16373">
      <c r="A963" s="10">
        <v>961</v>
      </c>
      <c r="B963" s="11" t="s">
        <v>1306</v>
      </c>
      <c r="C963" s="12">
        <v>2395</v>
      </c>
      <c r="XES963" s="5"/>
    </row>
    <row r="964" spans="1:16373">
      <c r="A964" s="10">
        <v>962</v>
      </c>
      <c r="B964" s="11" t="s">
        <v>1307</v>
      </c>
      <c r="C964" s="12">
        <v>2599</v>
      </c>
      <c r="XES964" s="5"/>
    </row>
    <row r="965" spans="1:16373">
      <c r="A965" s="10">
        <v>963</v>
      </c>
      <c r="B965" s="11" t="s">
        <v>1308</v>
      </c>
      <c r="C965" s="12">
        <v>2500</v>
      </c>
      <c r="XES965" s="5"/>
    </row>
    <row r="966" spans="1:16373">
      <c r="A966" s="10">
        <v>964</v>
      </c>
      <c r="B966" s="11" t="s">
        <v>1309</v>
      </c>
      <c r="C966" s="12">
        <v>1916</v>
      </c>
      <c r="XES966" s="5"/>
    </row>
    <row r="967" spans="1:16373">
      <c r="A967" s="10">
        <v>965</v>
      </c>
      <c r="B967" s="11" t="s">
        <v>1310</v>
      </c>
      <c r="C967" s="12">
        <v>2395</v>
      </c>
      <c r="XES967" s="5"/>
    </row>
    <row r="968" spans="1:16373">
      <c r="A968" s="10">
        <v>966</v>
      </c>
      <c r="B968" s="11" t="s">
        <v>1311</v>
      </c>
      <c r="C968" s="12">
        <v>2395</v>
      </c>
      <c r="XES968" s="5"/>
    </row>
    <row r="969" spans="1:16373">
      <c r="A969" s="10">
        <v>967</v>
      </c>
      <c r="B969" s="11" t="s">
        <v>1312</v>
      </c>
      <c r="C969" s="12">
        <v>1782</v>
      </c>
      <c r="XES969" s="5"/>
    </row>
    <row r="970" spans="1:16373">
      <c r="A970" s="10">
        <v>968</v>
      </c>
      <c r="B970" s="11" t="s">
        <v>1313</v>
      </c>
      <c r="C970" s="12">
        <v>2395</v>
      </c>
      <c r="XES970" s="5"/>
    </row>
    <row r="971" spans="1:16373">
      <c r="A971" s="10">
        <v>969</v>
      </c>
      <c r="B971" s="11" t="s">
        <v>1314</v>
      </c>
      <c r="C971" s="12">
        <v>1437</v>
      </c>
      <c r="XES971" s="5"/>
    </row>
    <row r="972" spans="1:16373">
      <c r="A972" s="10">
        <v>970</v>
      </c>
      <c r="B972" s="11" t="s">
        <v>1315</v>
      </c>
      <c r="C972" s="12">
        <v>2395</v>
      </c>
      <c r="XES972" s="5"/>
    </row>
    <row r="973" spans="1:16373">
      <c r="A973" s="10">
        <v>971</v>
      </c>
      <c r="B973" s="11" t="s">
        <v>1316</v>
      </c>
      <c r="C973" s="12">
        <v>1938</v>
      </c>
      <c r="XES973" s="5"/>
    </row>
    <row r="974" spans="1:16373">
      <c r="A974" s="10">
        <v>972</v>
      </c>
      <c r="B974" s="11" t="s">
        <v>1317</v>
      </c>
      <c r="C974" s="12">
        <v>2395</v>
      </c>
      <c r="XES974" s="5"/>
    </row>
    <row r="975" spans="1:16373">
      <c r="A975" s="10">
        <v>973</v>
      </c>
      <c r="B975" s="11" t="s">
        <v>1318</v>
      </c>
      <c r="C975" s="12">
        <v>2395</v>
      </c>
      <c r="XES975" s="5"/>
    </row>
    <row r="976" spans="1:16373">
      <c r="A976" s="10">
        <v>974</v>
      </c>
      <c r="B976" s="11" t="s">
        <v>1319</v>
      </c>
      <c r="C976" s="12">
        <v>2395</v>
      </c>
      <c r="XES976" s="5"/>
    </row>
    <row r="977" spans="1:16373">
      <c r="A977" s="10">
        <v>975</v>
      </c>
      <c r="B977" s="11" t="s">
        <v>1320</v>
      </c>
      <c r="C977" s="12">
        <v>2395</v>
      </c>
      <c r="XES977" s="5"/>
    </row>
    <row r="978" spans="1:16373">
      <c r="A978" s="10">
        <v>976</v>
      </c>
      <c r="B978" s="11" t="s">
        <v>1321</v>
      </c>
      <c r="C978" s="12">
        <v>2395</v>
      </c>
      <c r="XES978" s="5"/>
    </row>
    <row r="979" spans="1:16373">
      <c r="A979" s="10">
        <v>977</v>
      </c>
      <c r="B979" s="11" t="s">
        <v>1322</v>
      </c>
      <c r="C979" s="12">
        <v>2395</v>
      </c>
      <c r="XES979" s="5"/>
    </row>
    <row r="980" spans="1:16373">
      <c r="A980" s="10">
        <v>978</v>
      </c>
      <c r="B980" s="11" t="s">
        <v>1323</v>
      </c>
      <c r="C980" s="12">
        <v>2395</v>
      </c>
      <c r="XES980" s="5"/>
    </row>
    <row r="981" spans="1:16373">
      <c r="A981" s="10">
        <v>979</v>
      </c>
      <c r="B981" s="11" t="s">
        <v>1324</v>
      </c>
      <c r="C981" s="12">
        <v>2509</v>
      </c>
      <c r="XES981" s="5"/>
    </row>
    <row r="982" spans="1:16373">
      <c r="A982" s="10">
        <v>980</v>
      </c>
      <c r="B982" s="11" t="s">
        <v>1325</v>
      </c>
      <c r="C982" s="12">
        <v>2395</v>
      </c>
      <c r="XES982" s="5"/>
    </row>
    <row r="983" spans="1:16373">
      <c r="A983" s="10">
        <v>981</v>
      </c>
      <c r="B983" s="11" t="s">
        <v>1326</v>
      </c>
      <c r="C983" s="12">
        <v>2395</v>
      </c>
      <c r="XES983" s="5"/>
    </row>
    <row r="984" spans="1:16373">
      <c r="A984" s="10">
        <v>982</v>
      </c>
      <c r="B984" s="11" t="s">
        <v>1327</v>
      </c>
      <c r="C984" s="12">
        <v>2395</v>
      </c>
      <c r="XES984" s="5"/>
    </row>
    <row r="985" spans="1:16373">
      <c r="A985" s="10">
        <v>983</v>
      </c>
      <c r="B985" s="11" t="s">
        <v>1328</v>
      </c>
      <c r="C985" s="12">
        <v>2395</v>
      </c>
      <c r="XES985" s="5"/>
    </row>
    <row r="986" spans="1:16373">
      <c r="A986" s="10">
        <v>984</v>
      </c>
      <c r="B986" s="11" t="s">
        <v>1329</v>
      </c>
      <c r="C986" s="12">
        <v>2441</v>
      </c>
      <c r="XES986" s="5"/>
    </row>
    <row r="987" spans="1:16373">
      <c r="A987" s="10">
        <v>985</v>
      </c>
      <c r="B987" s="11" t="s">
        <v>1330</v>
      </c>
      <c r="C987" s="12">
        <v>2395</v>
      </c>
      <c r="XES987" s="5"/>
    </row>
    <row r="988" spans="1:16373">
      <c r="A988" s="10">
        <v>986</v>
      </c>
      <c r="B988" s="11" t="s">
        <v>1331</v>
      </c>
      <c r="C988" s="12">
        <v>2395</v>
      </c>
      <c r="XES988" s="5"/>
    </row>
    <row r="989" spans="1:16373">
      <c r="A989" s="10">
        <v>987</v>
      </c>
      <c r="B989" s="11" t="s">
        <v>1332</v>
      </c>
      <c r="C989" s="12">
        <v>2395</v>
      </c>
      <c r="XES989" s="5"/>
    </row>
    <row r="990" spans="1:16373">
      <c r="A990" s="10">
        <v>988</v>
      </c>
      <c r="B990" s="11" t="s">
        <v>1333</v>
      </c>
      <c r="C990" s="12">
        <v>2395</v>
      </c>
      <c r="XES990" s="5"/>
    </row>
    <row r="991" spans="1:16373">
      <c r="A991" s="10">
        <v>989</v>
      </c>
      <c r="B991" s="11" t="s">
        <v>1334</v>
      </c>
      <c r="C991" s="12">
        <v>2395</v>
      </c>
      <c r="XES991" s="5"/>
    </row>
    <row r="992" spans="1:16373">
      <c r="A992" s="10">
        <v>990</v>
      </c>
      <c r="B992" s="11" t="s">
        <v>1335</v>
      </c>
      <c r="C992" s="12">
        <v>2395</v>
      </c>
      <c r="XES992" s="5"/>
    </row>
    <row r="993" spans="1:16373">
      <c r="A993" s="10">
        <v>991</v>
      </c>
      <c r="B993" s="11" t="s">
        <v>1336</v>
      </c>
      <c r="C993" s="12">
        <v>2395</v>
      </c>
      <c r="XES993" s="5"/>
    </row>
    <row r="994" spans="1:16373">
      <c r="A994" s="10">
        <v>992</v>
      </c>
      <c r="B994" s="11" t="s">
        <v>1337</v>
      </c>
      <c r="C994" s="12">
        <v>2395</v>
      </c>
      <c r="XES994" s="5"/>
    </row>
    <row r="995" spans="1:16373">
      <c r="A995" s="10">
        <v>993</v>
      </c>
      <c r="B995" s="11" t="s">
        <v>1338</v>
      </c>
      <c r="C995" s="12">
        <v>2395</v>
      </c>
      <c r="XES995" s="5"/>
    </row>
    <row r="996" spans="1:16373">
      <c r="A996" s="10">
        <v>994</v>
      </c>
      <c r="B996" s="11" t="s">
        <v>1339</v>
      </c>
      <c r="C996" s="12">
        <v>2395</v>
      </c>
      <c r="XES996" s="5"/>
    </row>
    <row r="997" spans="1:16373">
      <c r="A997" s="10">
        <v>995</v>
      </c>
      <c r="B997" s="11" t="s">
        <v>1340</v>
      </c>
      <c r="C997" s="12">
        <v>2395</v>
      </c>
      <c r="XES997" s="5"/>
    </row>
    <row r="998" spans="1:16373">
      <c r="A998" s="10">
        <v>996</v>
      </c>
      <c r="B998" s="11" t="s">
        <v>1341</v>
      </c>
      <c r="C998" s="12">
        <v>2395</v>
      </c>
      <c r="XES998" s="5"/>
    </row>
    <row r="999" spans="1:16373">
      <c r="A999" s="10">
        <v>997</v>
      </c>
      <c r="B999" s="11" t="s">
        <v>1342</v>
      </c>
      <c r="C999" s="12">
        <v>2395</v>
      </c>
      <c r="XES999" s="5"/>
    </row>
    <row r="1000" spans="1:16373">
      <c r="A1000" s="10">
        <v>998</v>
      </c>
      <c r="B1000" s="11" t="s">
        <v>1343</v>
      </c>
      <c r="C1000" s="12">
        <v>2395</v>
      </c>
      <c r="XES1000" s="5"/>
    </row>
    <row r="1001" spans="1:16373">
      <c r="A1001" s="10">
        <v>999</v>
      </c>
      <c r="B1001" s="11" t="s">
        <v>1344</v>
      </c>
      <c r="C1001" s="12">
        <v>2395</v>
      </c>
      <c r="XES1001" s="5"/>
    </row>
    <row r="1002" spans="1:16373">
      <c r="A1002" s="10">
        <v>1000</v>
      </c>
      <c r="B1002" s="11" t="s">
        <v>1280</v>
      </c>
      <c r="C1002" s="12">
        <v>2395</v>
      </c>
      <c r="XES1002" s="5"/>
    </row>
    <row r="1003" spans="1:16373">
      <c r="A1003" s="10">
        <v>1001</v>
      </c>
      <c r="B1003" s="11" t="s">
        <v>1345</v>
      </c>
      <c r="C1003" s="12">
        <v>2395</v>
      </c>
      <c r="XES1003" s="5"/>
    </row>
    <row r="1004" spans="1:16373">
      <c r="A1004" s="10">
        <v>1002</v>
      </c>
      <c r="B1004" s="11" t="s">
        <v>1346</v>
      </c>
      <c r="C1004" s="12">
        <v>1916</v>
      </c>
      <c r="XES1004" s="5"/>
    </row>
    <row r="1005" spans="1:16373">
      <c r="A1005" s="10">
        <v>1003</v>
      </c>
      <c r="B1005" s="11" t="s">
        <v>1347</v>
      </c>
      <c r="C1005" s="12">
        <v>2395</v>
      </c>
      <c r="XES1005" s="5"/>
    </row>
    <row r="1006" spans="1:16373">
      <c r="A1006" s="10">
        <v>1004</v>
      </c>
      <c r="B1006" s="11" t="s">
        <v>1348</v>
      </c>
      <c r="C1006" s="12">
        <v>2395</v>
      </c>
      <c r="XES1006" s="5"/>
    </row>
    <row r="1007" spans="1:16373">
      <c r="A1007" s="10">
        <v>1005</v>
      </c>
      <c r="B1007" s="11" t="s">
        <v>1349</v>
      </c>
      <c r="C1007" s="12">
        <v>2395</v>
      </c>
      <c r="XES1007" s="5"/>
    </row>
    <row r="1008" spans="1:16373">
      <c r="A1008" s="10">
        <v>1006</v>
      </c>
      <c r="B1008" s="11" t="s">
        <v>1350</v>
      </c>
      <c r="C1008" s="12">
        <v>479</v>
      </c>
      <c r="XES1008" s="5"/>
    </row>
    <row r="1009" spans="1:16373">
      <c r="A1009" s="10">
        <v>1007</v>
      </c>
      <c r="B1009" s="11" t="s">
        <v>1351</v>
      </c>
      <c r="C1009" s="12">
        <v>2395</v>
      </c>
      <c r="XES1009" s="5"/>
    </row>
    <row r="1010" spans="1:16373">
      <c r="A1010" s="10">
        <v>1008</v>
      </c>
      <c r="B1010" s="11" t="s">
        <v>1352</v>
      </c>
      <c r="C1010" s="12">
        <v>2395</v>
      </c>
      <c r="XES1010" s="5"/>
    </row>
    <row r="1011" spans="1:16373">
      <c r="A1011" s="10">
        <v>1009</v>
      </c>
      <c r="B1011" s="11" t="s">
        <v>1353</v>
      </c>
      <c r="C1011" s="12">
        <v>2395</v>
      </c>
      <c r="XES1011" s="5"/>
    </row>
    <row r="1012" spans="1:16373">
      <c r="A1012" s="10">
        <v>1010</v>
      </c>
      <c r="B1012" s="11" t="s">
        <v>1354</v>
      </c>
      <c r="C1012" s="12">
        <v>2395</v>
      </c>
      <c r="XES1012" s="5"/>
    </row>
    <row r="1013" spans="1:16373">
      <c r="A1013" s="10">
        <v>1011</v>
      </c>
      <c r="B1013" s="11" t="s">
        <v>1355</v>
      </c>
      <c r="C1013" s="12">
        <v>2395</v>
      </c>
      <c r="XES1013" s="5"/>
    </row>
    <row r="1014" spans="1:16373">
      <c r="A1014" s="10">
        <v>1012</v>
      </c>
      <c r="B1014" s="11" t="s">
        <v>1356</v>
      </c>
      <c r="C1014" s="12">
        <v>2395</v>
      </c>
      <c r="XES1014" s="5"/>
    </row>
    <row r="1015" spans="1:16373">
      <c r="A1015" s="10">
        <v>1013</v>
      </c>
      <c r="B1015" s="11" t="s">
        <v>1357</v>
      </c>
      <c r="C1015" s="12">
        <v>2395</v>
      </c>
      <c r="XES1015" s="5"/>
    </row>
    <row r="1016" spans="1:16373">
      <c r="A1016" s="10">
        <v>1014</v>
      </c>
      <c r="B1016" s="11" t="s">
        <v>1358</v>
      </c>
      <c r="C1016" s="12">
        <v>2780</v>
      </c>
      <c r="XES1016" s="5"/>
    </row>
    <row r="1017" spans="1:16373">
      <c r="A1017" s="10">
        <v>1015</v>
      </c>
      <c r="B1017" s="11" t="s">
        <v>1359</v>
      </c>
      <c r="C1017" s="12">
        <v>2470</v>
      </c>
      <c r="XES1017" s="5"/>
    </row>
    <row r="1018" spans="1:16373">
      <c r="A1018" s="10">
        <v>1016</v>
      </c>
      <c r="B1018" s="11" t="s">
        <v>1360</v>
      </c>
      <c r="C1018" s="12">
        <v>2395</v>
      </c>
      <c r="XES1018" s="5"/>
    </row>
    <row r="1019" spans="1:16373">
      <c r="A1019" s="10">
        <v>1017</v>
      </c>
      <c r="B1019" s="11" t="s">
        <v>1361</v>
      </c>
      <c r="C1019" s="12">
        <v>2395</v>
      </c>
      <c r="XES1019" s="5"/>
    </row>
    <row r="1020" spans="1:16373">
      <c r="A1020" s="10">
        <v>1018</v>
      </c>
      <c r="B1020" s="11" t="s">
        <v>1362</v>
      </c>
      <c r="C1020" s="12">
        <v>2920</v>
      </c>
      <c r="XES1020" s="5"/>
    </row>
    <row r="1021" spans="1:16373">
      <c r="A1021" s="10">
        <v>1019</v>
      </c>
      <c r="B1021" s="11" t="s">
        <v>1363</v>
      </c>
      <c r="C1021" s="12">
        <v>2395</v>
      </c>
      <c r="XES1021" s="5"/>
    </row>
    <row r="1022" spans="1:16373">
      <c r="A1022" s="10">
        <v>1020</v>
      </c>
      <c r="B1022" s="11" t="s">
        <v>1364</v>
      </c>
      <c r="C1022" s="12">
        <v>2395</v>
      </c>
      <c r="XES1022" s="5"/>
    </row>
    <row r="1023" spans="1:16373">
      <c r="A1023" s="10">
        <v>1021</v>
      </c>
      <c r="B1023" s="11" t="s">
        <v>1365</v>
      </c>
      <c r="C1023" s="12">
        <v>2395</v>
      </c>
      <c r="XES1023" s="5"/>
    </row>
    <row r="1024" spans="1:16373">
      <c r="A1024" s="10">
        <v>1022</v>
      </c>
      <c r="B1024" s="11" t="s">
        <v>1366</v>
      </c>
      <c r="C1024" s="12">
        <v>2395</v>
      </c>
      <c r="XES1024" s="5"/>
    </row>
    <row r="1025" spans="1:16373">
      <c r="A1025" s="10">
        <v>1023</v>
      </c>
      <c r="B1025" s="11" t="s">
        <v>1367</v>
      </c>
      <c r="C1025" s="12">
        <v>2665</v>
      </c>
      <c r="XES1025" s="5"/>
    </row>
    <row r="1026" spans="1:16373">
      <c r="A1026" s="10">
        <v>1024</v>
      </c>
      <c r="B1026" s="11" t="s">
        <v>1368</v>
      </c>
      <c r="C1026" s="12">
        <v>2395</v>
      </c>
      <c r="XES1026" s="5"/>
    </row>
    <row r="1027" spans="1:16373">
      <c r="A1027" s="10">
        <v>1025</v>
      </c>
      <c r="B1027" s="11" t="s">
        <v>1369</v>
      </c>
      <c r="C1027" s="12">
        <v>3230</v>
      </c>
      <c r="XES1027" s="5"/>
    </row>
    <row r="1028" spans="1:16373">
      <c r="A1028" s="10">
        <v>1026</v>
      </c>
      <c r="B1028" s="11" t="s">
        <v>1370</v>
      </c>
      <c r="C1028" s="12">
        <v>2395</v>
      </c>
      <c r="XES1028" s="5"/>
    </row>
    <row r="1029" spans="1:16373">
      <c r="A1029" s="10">
        <v>1027</v>
      </c>
      <c r="B1029" s="11" t="s">
        <v>1371</v>
      </c>
      <c r="C1029" s="12">
        <v>2395</v>
      </c>
      <c r="XES1029" s="5"/>
    </row>
    <row r="1030" spans="1:16373">
      <c r="A1030" s="10">
        <v>1028</v>
      </c>
      <c r="B1030" s="11" t="s">
        <v>1372</v>
      </c>
      <c r="C1030" s="12">
        <v>2825</v>
      </c>
      <c r="XES1030" s="5"/>
    </row>
    <row r="1031" spans="1:16373">
      <c r="A1031" s="10">
        <v>1029</v>
      </c>
      <c r="B1031" s="11" t="s">
        <v>1373</v>
      </c>
      <c r="C1031" s="12">
        <v>2395</v>
      </c>
      <c r="XES1031" s="5"/>
    </row>
    <row r="1032" spans="1:16373">
      <c r="A1032" s="10">
        <v>1030</v>
      </c>
      <c r="B1032" s="11" t="s">
        <v>1374</v>
      </c>
      <c r="C1032" s="12">
        <v>2395</v>
      </c>
      <c r="XES1032" s="5"/>
    </row>
    <row r="1033" spans="1:16373">
      <c r="A1033" s="10">
        <v>1031</v>
      </c>
      <c r="B1033" s="11" t="s">
        <v>1375</v>
      </c>
      <c r="C1033" s="12">
        <v>2395</v>
      </c>
      <c r="XES1033" s="5"/>
    </row>
    <row r="1034" spans="1:16373">
      <c r="A1034" s="10">
        <v>1032</v>
      </c>
      <c r="B1034" s="11" t="s">
        <v>1376</v>
      </c>
      <c r="C1034" s="12">
        <v>2395</v>
      </c>
      <c r="XES1034" s="5"/>
    </row>
    <row r="1035" spans="1:16373">
      <c r="A1035" s="10">
        <v>1033</v>
      </c>
      <c r="B1035" s="11" t="s">
        <v>1377</v>
      </c>
      <c r="C1035" s="12">
        <v>2395</v>
      </c>
      <c r="XES1035" s="5"/>
    </row>
    <row r="1036" spans="1:16373">
      <c r="A1036" s="10">
        <v>1034</v>
      </c>
      <c r="B1036" s="11" t="s">
        <v>1378</v>
      </c>
      <c r="C1036" s="12">
        <v>2395</v>
      </c>
      <c r="XES1036" s="5"/>
    </row>
    <row r="1037" spans="1:16373">
      <c r="A1037" s="10">
        <v>1035</v>
      </c>
      <c r="B1037" s="11" t="s">
        <v>1379</v>
      </c>
      <c r="C1037" s="12">
        <v>2395</v>
      </c>
      <c r="XES1037" s="5"/>
    </row>
    <row r="1038" spans="1:16373">
      <c r="A1038" s="10">
        <v>1036</v>
      </c>
      <c r="B1038" s="11" t="s">
        <v>1380</v>
      </c>
      <c r="C1038" s="12">
        <v>2395</v>
      </c>
      <c r="XES1038" s="5"/>
    </row>
    <row r="1039" spans="1:16373">
      <c r="A1039" s="10">
        <v>1037</v>
      </c>
      <c r="B1039" s="11" t="s">
        <v>1381</v>
      </c>
      <c r="C1039" s="12">
        <v>1228</v>
      </c>
      <c r="XES1039" s="5"/>
    </row>
    <row r="1040" spans="1:16373">
      <c r="A1040" s="10">
        <v>1038</v>
      </c>
      <c r="B1040" s="11" t="s">
        <v>1382</v>
      </c>
      <c r="C1040" s="12">
        <v>2395</v>
      </c>
      <c r="XES1040" s="5"/>
    </row>
    <row r="1041" spans="1:16373">
      <c r="A1041" s="10">
        <v>1039</v>
      </c>
      <c r="B1041" s="11" t="s">
        <v>1383</v>
      </c>
      <c r="C1041" s="12">
        <v>2395</v>
      </c>
      <c r="XES1041" s="5"/>
    </row>
    <row r="1042" spans="1:16373">
      <c r="A1042" s="10">
        <v>1040</v>
      </c>
      <c r="B1042" s="11" t="s">
        <v>1384</v>
      </c>
      <c r="C1042" s="12">
        <v>2395</v>
      </c>
      <c r="XES1042" s="5"/>
    </row>
    <row r="1043" spans="1:16373">
      <c r="A1043" s="10">
        <v>1041</v>
      </c>
      <c r="B1043" s="11" t="s">
        <v>1385</v>
      </c>
      <c r="C1043" s="12">
        <v>2395</v>
      </c>
      <c r="XES1043" s="5"/>
    </row>
    <row r="1044" spans="1:16373">
      <c r="A1044" s="10">
        <v>1042</v>
      </c>
      <c r="B1044" s="11" t="s">
        <v>1386</v>
      </c>
      <c r="C1044" s="12">
        <v>2395</v>
      </c>
      <c r="XES1044" s="5"/>
    </row>
    <row r="1045" spans="1:16373">
      <c r="A1045" s="10">
        <v>1043</v>
      </c>
      <c r="B1045" s="11" t="s">
        <v>1387</v>
      </c>
      <c r="C1045" s="12">
        <v>2395</v>
      </c>
      <c r="XES1045" s="5"/>
    </row>
    <row r="1046" spans="1:16373">
      <c r="A1046" s="10">
        <v>1044</v>
      </c>
      <c r="B1046" s="11" t="s">
        <v>1388</v>
      </c>
      <c r="C1046" s="12">
        <v>2565</v>
      </c>
      <c r="XES1046" s="5"/>
    </row>
    <row r="1047" spans="1:16373">
      <c r="A1047" s="10">
        <v>1045</v>
      </c>
      <c r="B1047" s="11" t="s">
        <v>1389</v>
      </c>
      <c r="C1047" s="12">
        <v>3695</v>
      </c>
      <c r="XES1047" s="5"/>
    </row>
    <row r="1048" spans="1:16373">
      <c r="A1048" s="10">
        <v>1046</v>
      </c>
      <c r="B1048" s="11" t="s">
        <v>1390</v>
      </c>
      <c r="C1048" s="12">
        <v>2395</v>
      </c>
      <c r="XES1048" s="5"/>
    </row>
    <row r="1049" spans="1:16373">
      <c r="A1049" s="10">
        <v>1047</v>
      </c>
      <c r="B1049" s="11" t="s">
        <v>1391</v>
      </c>
      <c r="C1049" s="12">
        <v>2395</v>
      </c>
      <c r="XES1049" s="5"/>
    </row>
    <row r="1050" spans="1:16373">
      <c r="A1050" s="10">
        <v>1048</v>
      </c>
      <c r="B1050" s="11" t="s">
        <v>1392</v>
      </c>
      <c r="C1050" s="12">
        <v>2395</v>
      </c>
      <c r="XES1050" s="5"/>
    </row>
    <row r="1051" spans="1:16373">
      <c r="A1051" s="10">
        <v>1049</v>
      </c>
      <c r="B1051" s="11" t="s">
        <v>1393</v>
      </c>
      <c r="C1051" s="12">
        <v>2395</v>
      </c>
      <c r="XES1051" s="5"/>
    </row>
    <row r="1052" spans="1:16373">
      <c r="A1052" s="10">
        <v>1050</v>
      </c>
      <c r="B1052" s="11" t="s">
        <v>1394</v>
      </c>
      <c r="C1052" s="12">
        <v>3250</v>
      </c>
      <c r="XES1052" s="5"/>
    </row>
    <row r="1053" spans="1:16373">
      <c r="A1053" s="10">
        <v>1051</v>
      </c>
      <c r="B1053" s="11" t="s">
        <v>1395</v>
      </c>
      <c r="C1053" s="12">
        <v>2480</v>
      </c>
      <c r="XES1053" s="5"/>
    </row>
    <row r="1054" spans="1:16373">
      <c r="A1054" s="10">
        <v>1052</v>
      </c>
      <c r="B1054" s="11" t="s">
        <v>1396</v>
      </c>
      <c r="C1054" s="12">
        <v>2395</v>
      </c>
      <c r="XES1054" s="5"/>
    </row>
    <row r="1055" spans="1:16373">
      <c r="A1055" s="10">
        <v>1053</v>
      </c>
      <c r="B1055" s="11" t="s">
        <v>1397</v>
      </c>
      <c r="C1055" s="12">
        <v>2400</v>
      </c>
      <c r="XES1055" s="5"/>
    </row>
    <row r="1056" spans="1:16373">
      <c r="A1056" s="10">
        <v>1054</v>
      </c>
      <c r="B1056" s="11" t="s">
        <v>1398</v>
      </c>
      <c r="C1056" s="12">
        <v>2395</v>
      </c>
      <c r="XES1056" s="5"/>
    </row>
    <row r="1057" spans="1:16373">
      <c r="A1057" s="10">
        <v>1055</v>
      </c>
      <c r="B1057" s="11" t="s">
        <v>1399</v>
      </c>
      <c r="C1057" s="12">
        <v>2395</v>
      </c>
      <c r="XES1057" s="5"/>
    </row>
    <row r="1058" spans="1:16373">
      <c r="A1058" s="10">
        <v>1056</v>
      </c>
      <c r="B1058" s="11" t="s">
        <v>1400</v>
      </c>
      <c r="C1058" s="12">
        <v>2770</v>
      </c>
      <c r="XES1058" s="5"/>
    </row>
    <row r="1059" spans="1:16373">
      <c r="A1059" s="10">
        <v>1057</v>
      </c>
      <c r="B1059" s="11" t="s">
        <v>1401</v>
      </c>
      <c r="C1059" s="12">
        <v>2825</v>
      </c>
      <c r="XES1059" s="5"/>
    </row>
    <row r="1060" spans="1:16373">
      <c r="A1060" s="10">
        <v>1058</v>
      </c>
      <c r="B1060" s="11" t="s">
        <v>1402</v>
      </c>
      <c r="C1060" s="12">
        <v>3350</v>
      </c>
      <c r="XES1060" s="5"/>
    </row>
    <row r="1061" spans="1:16373">
      <c r="A1061" s="10">
        <v>1059</v>
      </c>
      <c r="B1061" s="11" t="s">
        <v>1403</v>
      </c>
      <c r="C1061" s="12">
        <v>1839</v>
      </c>
      <c r="XES1061" s="5"/>
    </row>
    <row r="1062" spans="1:16373">
      <c r="A1062" s="10">
        <v>1060</v>
      </c>
      <c r="B1062" s="11" t="s">
        <v>1404</v>
      </c>
      <c r="C1062" s="12">
        <v>2395</v>
      </c>
      <c r="XES1062" s="5"/>
    </row>
    <row r="1063" spans="1:16373">
      <c r="A1063" s="10">
        <v>1061</v>
      </c>
      <c r="B1063" s="11" t="s">
        <v>1405</v>
      </c>
      <c r="C1063" s="12">
        <v>2395</v>
      </c>
      <c r="XES1063" s="5"/>
    </row>
    <row r="1064" spans="1:16373">
      <c r="A1064" s="10">
        <v>1062</v>
      </c>
      <c r="B1064" s="11" t="s">
        <v>1406</v>
      </c>
      <c r="C1064" s="12">
        <v>3130</v>
      </c>
      <c r="XES1064" s="5"/>
    </row>
    <row r="1065" spans="1:16373">
      <c r="A1065" s="10">
        <v>1063</v>
      </c>
      <c r="B1065" s="11" t="s">
        <v>1407</v>
      </c>
      <c r="C1065" s="12">
        <v>2395</v>
      </c>
      <c r="XES1065" s="5"/>
    </row>
    <row r="1066" spans="1:16373">
      <c r="A1066" s="10">
        <v>1064</v>
      </c>
      <c r="B1066" s="11" t="s">
        <v>1408</v>
      </c>
      <c r="C1066" s="12">
        <v>2425</v>
      </c>
      <c r="XES1066" s="5"/>
    </row>
    <row r="1067" spans="1:16373">
      <c r="A1067" s="10">
        <v>1065</v>
      </c>
      <c r="B1067" s="11" t="s">
        <v>1409</v>
      </c>
      <c r="C1067" s="12">
        <v>2825</v>
      </c>
      <c r="XES1067" s="5"/>
    </row>
    <row r="1068" spans="1:16373">
      <c r="A1068" s="10">
        <v>1066</v>
      </c>
      <c r="B1068" s="11" t="s">
        <v>1410</v>
      </c>
      <c r="C1068" s="12">
        <v>2395</v>
      </c>
      <c r="XES1068" s="5"/>
    </row>
    <row r="1069" spans="1:16373">
      <c r="A1069" s="10">
        <v>1067</v>
      </c>
      <c r="B1069" s="11" t="s">
        <v>1411</v>
      </c>
      <c r="C1069" s="12">
        <v>2395</v>
      </c>
      <c r="XES1069" s="5"/>
    </row>
    <row r="1070" spans="1:16373">
      <c r="A1070" s="10">
        <v>1068</v>
      </c>
      <c r="B1070" s="11" t="s">
        <v>1412</v>
      </c>
      <c r="C1070" s="12">
        <v>2740</v>
      </c>
      <c r="XES1070" s="5"/>
    </row>
    <row r="1071" spans="1:16373">
      <c r="A1071" s="10">
        <v>1069</v>
      </c>
      <c r="B1071" s="11" t="s">
        <v>1413</v>
      </c>
      <c r="C1071" s="12">
        <v>2395</v>
      </c>
      <c r="XES1071" s="5"/>
    </row>
    <row r="1072" spans="1:16373">
      <c r="A1072" s="10">
        <v>1070</v>
      </c>
      <c r="B1072" s="11" t="s">
        <v>1414</v>
      </c>
      <c r="C1072" s="12">
        <v>2701</v>
      </c>
      <c r="XES1072" s="5"/>
    </row>
    <row r="1073" spans="1:16373">
      <c r="A1073" s="10">
        <v>1071</v>
      </c>
      <c r="B1073" s="11" t="s">
        <v>1415</v>
      </c>
      <c r="C1073" s="12">
        <v>1437</v>
      </c>
      <c r="XES1073" s="5"/>
    </row>
    <row r="1074" spans="1:16373">
      <c r="A1074" s="10">
        <v>1072</v>
      </c>
      <c r="B1074" s="11" t="s">
        <v>1416</v>
      </c>
      <c r="C1074" s="12">
        <v>2416</v>
      </c>
      <c r="XES1074" s="5"/>
    </row>
    <row r="1075" spans="1:16373">
      <c r="A1075" s="10">
        <v>1073</v>
      </c>
      <c r="B1075" s="11" t="s">
        <v>626</v>
      </c>
      <c r="C1075" s="12">
        <v>479</v>
      </c>
      <c r="XES1075" s="5"/>
    </row>
    <row r="1076" spans="1:16373">
      <c r="A1076" s="10">
        <v>1074</v>
      </c>
      <c r="B1076" s="11" t="s">
        <v>1417</v>
      </c>
      <c r="C1076" s="12">
        <v>2785</v>
      </c>
      <c r="XES1076" s="5"/>
    </row>
    <row r="1077" spans="1:16373">
      <c r="A1077" s="10">
        <v>1075</v>
      </c>
      <c r="B1077" s="11" t="s">
        <v>1418</v>
      </c>
      <c r="C1077" s="12">
        <v>2395</v>
      </c>
      <c r="XES1077" s="5"/>
    </row>
    <row r="1078" spans="1:16373">
      <c r="A1078" s="10">
        <v>1076</v>
      </c>
      <c r="B1078" s="11" t="s">
        <v>1419</v>
      </c>
      <c r="C1078" s="12">
        <v>595</v>
      </c>
      <c r="XES1078" s="5"/>
    </row>
    <row r="1079" spans="1:16373">
      <c r="A1079" s="10">
        <v>1077</v>
      </c>
      <c r="B1079" s="11" t="s">
        <v>1087</v>
      </c>
      <c r="C1079" s="12">
        <v>1437</v>
      </c>
      <c r="XES1079" s="5"/>
    </row>
    <row r="1080" spans="1:16373">
      <c r="A1080" s="10">
        <v>1078</v>
      </c>
      <c r="B1080" s="11" t="s">
        <v>1420</v>
      </c>
      <c r="C1080" s="12">
        <v>2902</v>
      </c>
      <c r="XES1080" s="5"/>
    </row>
    <row r="1081" spans="1:16373">
      <c r="A1081" s="10">
        <v>1079</v>
      </c>
      <c r="B1081" s="11" t="s">
        <v>1421</v>
      </c>
      <c r="C1081" s="12">
        <v>2632</v>
      </c>
      <c r="XES1081" s="5"/>
    </row>
    <row r="1082" spans="1:16373">
      <c r="A1082" s="10">
        <v>1080</v>
      </c>
      <c r="B1082" s="11" t="s">
        <v>1422</v>
      </c>
      <c r="C1082" s="12">
        <v>2395</v>
      </c>
      <c r="XES1082" s="5"/>
    </row>
    <row r="1083" spans="1:16373">
      <c r="A1083" s="10">
        <v>1081</v>
      </c>
      <c r="B1083" s="11" t="s">
        <v>1423</v>
      </c>
      <c r="C1083" s="12">
        <v>591</v>
      </c>
      <c r="XES1083" s="5"/>
    </row>
    <row r="1084" spans="1:16373">
      <c r="A1084" s="10">
        <v>1082</v>
      </c>
      <c r="B1084" s="11" t="s">
        <v>1424</v>
      </c>
      <c r="C1084" s="12">
        <v>2946</v>
      </c>
      <c r="XES1084" s="5"/>
    </row>
    <row r="1085" spans="1:16373">
      <c r="A1085" s="10">
        <v>1083</v>
      </c>
      <c r="B1085" s="11" t="s">
        <v>1425</v>
      </c>
      <c r="C1085" s="12">
        <v>3096</v>
      </c>
      <c r="XES1085" s="5"/>
    </row>
    <row r="1086" spans="1:16373">
      <c r="A1086" s="10">
        <v>1084</v>
      </c>
      <c r="B1086" s="11" t="s">
        <v>1426</v>
      </c>
      <c r="C1086" s="12">
        <v>2581</v>
      </c>
      <c r="XES1086" s="5"/>
    </row>
    <row r="1087" spans="1:16373">
      <c r="A1087" s="10">
        <v>1085</v>
      </c>
      <c r="B1087" s="11" t="s">
        <v>1427</v>
      </c>
      <c r="C1087" s="12">
        <v>2919</v>
      </c>
      <c r="XES1087" s="5"/>
    </row>
    <row r="1088" spans="1:16373">
      <c r="A1088" s="10">
        <v>1086</v>
      </c>
      <c r="B1088" s="11" t="s">
        <v>1428</v>
      </c>
      <c r="C1088" s="12">
        <v>2395</v>
      </c>
      <c r="XES1088" s="5"/>
    </row>
    <row r="1089" spans="1:16373">
      <c r="A1089" s="10">
        <v>1087</v>
      </c>
      <c r="B1089" s="11" t="s">
        <v>1429</v>
      </c>
      <c r="C1089" s="12">
        <v>2395</v>
      </c>
      <c r="XES1089" s="5"/>
    </row>
    <row r="1090" spans="1:16373">
      <c r="A1090" s="10">
        <v>1088</v>
      </c>
      <c r="B1090" s="11" t="s">
        <v>1430</v>
      </c>
      <c r="C1090" s="12">
        <v>479</v>
      </c>
      <c r="XES1090" s="5"/>
    </row>
    <row r="1091" spans="1:16373">
      <c r="A1091" s="10">
        <v>1089</v>
      </c>
      <c r="B1091" s="11" t="s">
        <v>1431</v>
      </c>
      <c r="C1091" s="12">
        <v>562</v>
      </c>
      <c r="XES1091" s="5"/>
    </row>
    <row r="1092" spans="1:16373">
      <c r="A1092" s="10">
        <v>1090</v>
      </c>
      <c r="B1092" s="11" t="s">
        <v>1432</v>
      </c>
      <c r="C1092" s="12">
        <v>605</v>
      </c>
      <c r="XES1092" s="5"/>
    </row>
    <row r="1093" spans="1:16373">
      <c r="A1093" s="10">
        <v>1091</v>
      </c>
      <c r="B1093" s="11" t="s">
        <v>1433</v>
      </c>
      <c r="C1093" s="12">
        <v>2972</v>
      </c>
      <c r="XES1093" s="5"/>
    </row>
    <row r="1094" spans="1:16373">
      <c r="A1094" s="10">
        <v>1092</v>
      </c>
      <c r="B1094" s="11" t="s">
        <v>1434</v>
      </c>
      <c r="C1094" s="12">
        <v>2395</v>
      </c>
      <c r="XES1094" s="5"/>
    </row>
    <row r="1095" spans="1:16373">
      <c r="A1095" s="10">
        <v>1093</v>
      </c>
      <c r="B1095" s="11" t="s">
        <v>1435</v>
      </c>
      <c r="C1095" s="12">
        <v>2395</v>
      </c>
      <c r="XES1095" s="5"/>
    </row>
    <row r="1096" spans="1:16373">
      <c r="A1096" s="10">
        <v>1094</v>
      </c>
      <c r="B1096" s="11" t="s">
        <v>1436</v>
      </c>
      <c r="C1096" s="12">
        <v>3695</v>
      </c>
      <c r="XES1096" s="5"/>
    </row>
    <row r="1097" spans="1:16373">
      <c r="A1097" s="10">
        <v>1095</v>
      </c>
      <c r="B1097" s="11" t="s">
        <v>1437</v>
      </c>
      <c r="C1097" s="12">
        <v>3695</v>
      </c>
      <c r="XES1097" s="5"/>
    </row>
    <row r="1098" spans="1:16373">
      <c r="A1098" s="10">
        <v>1096</v>
      </c>
      <c r="B1098" s="11" t="s">
        <v>1438</v>
      </c>
      <c r="C1098" s="12">
        <v>3599</v>
      </c>
      <c r="XES1098" s="5"/>
    </row>
    <row r="1099" spans="1:16373">
      <c r="A1099" s="10">
        <v>1097</v>
      </c>
      <c r="B1099" s="11" t="s">
        <v>1439</v>
      </c>
      <c r="C1099" s="12">
        <v>3695</v>
      </c>
      <c r="XES1099" s="5"/>
    </row>
    <row r="1100" spans="1:16373">
      <c r="A1100" s="10">
        <v>1098</v>
      </c>
      <c r="B1100" s="11" t="s">
        <v>1440</v>
      </c>
      <c r="C1100" s="12">
        <v>3249</v>
      </c>
      <c r="XES1100" s="5"/>
    </row>
    <row r="1101" spans="1:16373">
      <c r="A1101" s="10">
        <v>1099</v>
      </c>
      <c r="B1101" s="11" t="s">
        <v>1441</v>
      </c>
      <c r="C1101" s="12">
        <v>3249</v>
      </c>
      <c r="XES1101" s="5"/>
    </row>
    <row r="1102" spans="1:16373">
      <c r="A1102" s="10">
        <v>1100</v>
      </c>
      <c r="B1102" s="11" t="s">
        <v>1442</v>
      </c>
      <c r="C1102" s="12">
        <v>3549</v>
      </c>
      <c r="XES1102" s="5"/>
    </row>
    <row r="1103" spans="1:16373">
      <c r="A1103" s="10">
        <v>1101</v>
      </c>
      <c r="B1103" s="11" t="s">
        <v>1443</v>
      </c>
      <c r="C1103" s="12">
        <v>3214</v>
      </c>
      <c r="XES1103" s="5"/>
    </row>
    <row r="1104" spans="1:16373">
      <c r="A1104" s="10">
        <v>1102</v>
      </c>
      <c r="B1104" s="11" t="s">
        <v>1444</v>
      </c>
      <c r="C1104" s="12">
        <v>2782</v>
      </c>
      <c r="XES1104" s="5"/>
    </row>
    <row r="1105" spans="1:16373">
      <c r="A1105" s="10">
        <v>1103</v>
      </c>
      <c r="B1105" s="11" t="s">
        <v>1445</v>
      </c>
      <c r="C1105" s="12">
        <v>2956</v>
      </c>
      <c r="XES1105" s="5"/>
    </row>
    <row r="1106" spans="1:16373">
      <c r="A1106" s="10">
        <v>1104</v>
      </c>
      <c r="B1106" s="11" t="s">
        <v>1446</v>
      </c>
      <c r="C1106" s="12">
        <v>2704</v>
      </c>
      <c r="XES1106" s="5"/>
    </row>
    <row r="1107" spans="1:16373">
      <c r="A1107" s="10">
        <v>1105</v>
      </c>
      <c r="B1107" s="11" t="s">
        <v>1447</v>
      </c>
      <c r="C1107" s="12">
        <v>3695</v>
      </c>
      <c r="XES1107" s="5"/>
    </row>
    <row r="1108" spans="1:16373">
      <c r="A1108" s="10">
        <v>1106</v>
      </c>
      <c r="B1108" s="11" t="s">
        <v>1448</v>
      </c>
      <c r="C1108" s="12">
        <v>2794</v>
      </c>
      <c r="XES1108" s="5"/>
    </row>
    <row r="1109" spans="1:16373">
      <c r="A1109" s="10">
        <v>1107</v>
      </c>
      <c r="B1109" s="11" t="s">
        <v>1449</v>
      </c>
      <c r="C1109" s="12">
        <v>2872</v>
      </c>
      <c r="XES1109" s="5"/>
    </row>
    <row r="1110" spans="1:16373">
      <c r="A1110" s="10">
        <v>1108</v>
      </c>
      <c r="B1110" s="11" t="s">
        <v>1450</v>
      </c>
      <c r="C1110" s="12">
        <v>2714</v>
      </c>
      <c r="XES1110" s="5"/>
    </row>
    <row r="1111" spans="1:16373">
      <c r="A1111" s="10">
        <v>1109</v>
      </c>
      <c r="B1111" s="11" t="s">
        <v>1451</v>
      </c>
      <c r="C1111" s="12">
        <v>3549</v>
      </c>
      <c r="XES1111" s="5"/>
    </row>
    <row r="1112" spans="1:16373">
      <c r="A1112" s="10">
        <v>1110</v>
      </c>
      <c r="B1112" s="11" t="s">
        <v>1452</v>
      </c>
      <c r="C1112" s="12">
        <v>2956</v>
      </c>
      <c r="XES1112" s="5"/>
    </row>
    <row r="1113" spans="1:16373">
      <c r="A1113" s="10">
        <v>1111</v>
      </c>
      <c r="B1113" s="11" t="s">
        <v>1453</v>
      </c>
      <c r="C1113" s="12">
        <v>3525</v>
      </c>
      <c r="XES1113" s="5"/>
    </row>
    <row r="1114" spans="1:16373">
      <c r="A1114" s="10">
        <v>1112</v>
      </c>
      <c r="B1114" s="11" t="s">
        <v>1454</v>
      </c>
      <c r="C1114" s="12">
        <v>2646</v>
      </c>
      <c r="XES1114" s="5"/>
    </row>
    <row r="1115" spans="1:16373">
      <c r="A1115" s="10">
        <v>1113</v>
      </c>
      <c r="B1115" s="11" t="s">
        <v>1455</v>
      </c>
      <c r="C1115" s="12">
        <v>958</v>
      </c>
      <c r="XES1115" s="5"/>
    </row>
    <row r="1116" spans="1:16373">
      <c r="A1116" s="10">
        <v>1114</v>
      </c>
      <c r="B1116" s="11" t="s">
        <v>1456</v>
      </c>
      <c r="C1116" s="12">
        <v>958</v>
      </c>
      <c r="XES1116" s="5"/>
    </row>
    <row r="1117" spans="1:16373">
      <c r="A1117" s="10">
        <v>1115</v>
      </c>
      <c r="B1117" s="11" t="s">
        <v>1457</v>
      </c>
      <c r="C1117" s="12">
        <v>958</v>
      </c>
      <c r="XES1117" s="5"/>
    </row>
    <row r="1118" spans="1:16373">
      <c r="A1118" s="10">
        <v>1116</v>
      </c>
      <c r="B1118" s="11" t="s">
        <v>1458</v>
      </c>
      <c r="C1118" s="12">
        <v>958</v>
      </c>
      <c r="XES1118" s="5"/>
    </row>
    <row r="1119" spans="1:16373">
      <c r="A1119" s="10">
        <v>1117</v>
      </c>
      <c r="B1119" s="11" t="s">
        <v>1459</v>
      </c>
      <c r="C1119" s="12">
        <v>958</v>
      </c>
      <c r="XES1119" s="5"/>
    </row>
    <row r="1120" spans="1:16373">
      <c r="A1120" s="10">
        <v>1118</v>
      </c>
      <c r="B1120" s="11" t="s">
        <v>1460</v>
      </c>
      <c r="C1120" s="12">
        <v>958</v>
      </c>
      <c r="XES1120" s="5"/>
    </row>
    <row r="1121" spans="1:16373">
      <c r="A1121" s="10">
        <v>1119</v>
      </c>
      <c r="B1121" s="11" t="s">
        <v>1461</v>
      </c>
      <c r="C1121" s="12">
        <v>958</v>
      </c>
      <c r="XES1121" s="5"/>
    </row>
    <row r="1122" spans="1:16373">
      <c r="A1122" s="10">
        <v>1120</v>
      </c>
      <c r="B1122" s="11" t="s">
        <v>1462</v>
      </c>
      <c r="C1122" s="12">
        <v>958</v>
      </c>
      <c r="XES1122" s="5"/>
    </row>
    <row r="1123" spans="1:16373">
      <c r="A1123" s="10">
        <v>1121</v>
      </c>
      <c r="B1123" s="11" t="s">
        <v>1463</v>
      </c>
      <c r="C1123" s="12">
        <v>958</v>
      </c>
      <c r="XES1123" s="5"/>
    </row>
    <row r="1124" spans="1:16373">
      <c r="A1124" s="10">
        <v>1122</v>
      </c>
      <c r="B1124" s="11" t="s">
        <v>1464</v>
      </c>
      <c r="C1124" s="12">
        <v>958</v>
      </c>
      <c r="XES1124" s="5"/>
    </row>
    <row r="1125" spans="1:16373">
      <c r="A1125" s="10">
        <v>1123</v>
      </c>
      <c r="B1125" s="11" t="s">
        <v>1465</v>
      </c>
      <c r="C1125" s="12">
        <v>958</v>
      </c>
      <c r="XES1125" s="5"/>
    </row>
    <row r="1126" spans="1:16373">
      <c r="A1126" s="10">
        <v>1124</v>
      </c>
      <c r="B1126" s="11" t="s">
        <v>1466</v>
      </c>
      <c r="C1126" s="12">
        <v>958</v>
      </c>
      <c r="XES1126" s="5"/>
    </row>
    <row r="1127" spans="1:16373">
      <c r="A1127" s="10">
        <v>1125</v>
      </c>
      <c r="B1127" s="11" t="s">
        <v>1467</v>
      </c>
      <c r="C1127" s="12">
        <v>958</v>
      </c>
      <c r="XES1127" s="5"/>
    </row>
    <row r="1128" spans="1:16373">
      <c r="A1128" s="10">
        <v>1126</v>
      </c>
      <c r="B1128" s="11" t="s">
        <v>1468</v>
      </c>
      <c r="C1128" s="12">
        <v>958</v>
      </c>
      <c r="XES1128" s="5"/>
    </row>
    <row r="1129" spans="1:16373">
      <c r="A1129" s="10">
        <v>1127</v>
      </c>
      <c r="B1129" s="11" t="s">
        <v>1469</v>
      </c>
      <c r="C1129" s="12">
        <v>958</v>
      </c>
      <c r="XES1129" s="5"/>
    </row>
    <row r="1130" spans="1:16373">
      <c r="A1130" s="10">
        <v>1128</v>
      </c>
      <c r="B1130" s="11" t="s">
        <v>1470</v>
      </c>
      <c r="C1130" s="12">
        <v>958</v>
      </c>
      <c r="XES1130" s="5"/>
    </row>
    <row r="1131" spans="1:16373">
      <c r="A1131" s="10">
        <v>1129</v>
      </c>
      <c r="B1131" s="11" t="s">
        <v>1471</v>
      </c>
      <c r="C1131" s="12">
        <v>479</v>
      </c>
      <c r="XES1131" s="5"/>
    </row>
    <row r="1132" spans="1:16373">
      <c r="A1132" s="10">
        <v>1130</v>
      </c>
      <c r="B1132" s="11" t="s">
        <v>1472</v>
      </c>
      <c r="C1132" s="12">
        <v>958</v>
      </c>
      <c r="XES1132" s="5"/>
    </row>
    <row r="1133" spans="1:16373">
      <c r="A1133" s="10">
        <v>1131</v>
      </c>
      <c r="B1133" s="11" t="s">
        <v>1473</v>
      </c>
      <c r="C1133" s="12">
        <v>958</v>
      </c>
      <c r="XES1133" s="5"/>
    </row>
    <row r="1134" spans="1:16373">
      <c r="A1134" s="10">
        <v>1132</v>
      </c>
      <c r="B1134" s="11" t="s">
        <v>1474</v>
      </c>
      <c r="C1134" s="12">
        <v>958</v>
      </c>
      <c r="XES1134" s="5"/>
    </row>
    <row r="1135" spans="1:16373">
      <c r="A1135" s="10">
        <v>1133</v>
      </c>
      <c r="B1135" s="11" t="s">
        <v>1475</v>
      </c>
      <c r="C1135" s="12">
        <v>479</v>
      </c>
      <c r="XES1135" s="5"/>
    </row>
    <row r="1136" spans="1:16373">
      <c r="A1136" s="10">
        <v>1134</v>
      </c>
      <c r="B1136" s="11" t="s">
        <v>1476</v>
      </c>
      <c r="C1136" s="12">
        <v>958</v>
      </c>
      <c r="XES1136" s="5"/>
    </row>
    <row r="1137" spans="1:16373">
      <c r="A1137" s="10">
        <v>1135</v>
      </c>
      <c r="B1137" s="11" t="s">
        <v>1477</v>
      </c>
      <c r="C1137" s="12">
        <v>958</v>
      </c>
      <c r="XES1137" s="5"/>
    </row>
    <row r="1138" spans="1:16373">
      <c r="A1138" s="10">
        <v>1136</v>
      </c>
      <c r="B1138" s="11" t="s">
        <v>1478</v>
      </c>
      <c r="C1138" s="12">
        <v>958</v>
      </c>
      <c r="XES1138" s="5"/>
    </row>
    <row r="1139" spans="1:16373">
      <c r="A1139" s="10">
        <v>1137</v>
      </c>
      <c r="B1139" s="11" t="s">
        <v>1479</v>
      </c>
      <c r="C1139" s="12">
        <v>958</v>
      </c>
      <c r="XES1139" s="5"/>
    </row>
    <row r="1140" spans="1:16373">
      <c r="A1140" s="10">
        <v>1138</v>
      </c>
      <c r="B1140" s="11" t="s">
        <v>1480</v>
      </c>
      <c r="C1140" s="12">
        <v>958</v>
      </c>
      <c r="XES1140" s="5"/>
    </row>
    <row r="1141" spans="1:16373">
      <c r="A1141" s="10">
        <v>1139</v>
      </c>
      <c r="B1141" s="11" t="s">
        <v>1481</v>
      </c>
      <c r="C1141" s="12">
        <v>958</v>
      </c>
      <c r="XES1141" s="5"/>
    </row>
    <row r="1142" spans="1:16373">
      <c r="A1142" s="10">
        <v>1140</v>
      </c>
      <c r="B1142" s="11" t="s">
        <v>1482</v>
      </c>
      <c r="C1142" s="12">
        <v>958</v>
      </c>
      <c r="XES1142" s="5"/>
    </row>
    <row r="1143" spans="1:16373">
      <c r="A1143" s="10">
        <v>1141</v>
      </c>
      <c r="B1143" s="11" t="s">
        <v>1483</v>
      </c>
      <c r="C1143" s="12">
        <v>958</v>
      </c>
      <c r="XES1143" s="5"/>
    </row>
    <row r="1144" spans="1:16373">
      <c r="A1144" s="10">
        <v>1142</v>
      </c>
      <c r="B1144" s="11" t="s">
        <v>1484</v>
      </c>
      <c r="C1144" s="12">
        <v>776</v>
      </c>
      <c r="XES1144" s="5"/>
    </row>
    <row r="1145" spans="1:16373">
      <c r="A1145" s="10">
        <v>1143</v>
      </c>
      <c r="B1145" s="11" t="s">
        <v>1485</v>
      </c>
      <c r="C1145" s="12">
        <v>958</v>
      </c>
      <c r="XES1145" s="5"/>
    </row>
    <row r="1146" spans="1:16373">
      <c r="A1146" s="10">
        <v>1144</v>
      </c>
      <c r="B1146" s="11" t="s">
        <v>1486</v>
      </c>
      <c r="C1146" s="12">
        <v>958</v>
      </c>
      <c r="XES1146" s="5"/>
    </row>
    <row r="1147" spans="1:16373">
      <c r="A1147" s="10">
        <v>1145</v>
      </c>
      <c r="B1147" s="11" t="s">
        <v>1487</v>
      </c>
      <c r="C1147" s="12">
        <v>958</v>
      </c>
      <c r="XES1147" s="5"/>
    </row>
    <row r="1148" spans="1:16373">
      <c r="A1148" s="10">
        <v>1146</v>
      </c>
      <c r="B1148" s="11" t="s">
        <v>1488</v>
      </c>
      <c r="C1148" s="12">
        <v>958</v>
      </c>
      <c r="XES1148" s="5"/>
    </row>
    <row r="1149" spans="1:16373">
      <c r="A1149" s="10">
        <v>1147</v>
      </c>
      <c r="B1149" s="11" t="s">
        <v>1489</v>
      </c>
      <c r="C1149" s="12">
        <v>958</v>
      </c>
      <c r="XES1149" s="5"/>
    </row>
    <row r="1150" spans="1:16373">
      <c r="A1150" s="10">
        <v>1148</v>
      </c>
      <c r="B1150" s="11" t="s">
        <v>1490</v>
      </c>
      <c r="C1150" s="12">
        <v>958</v>
      </c>
      <c r="XES1150" s="5"/>
    </row>
    <row r="1151" spans="1:16373">
      <c r="A1151" s="10">
        <v>1149</v>
      </c>
      <c r="B1151" s="11" t="s">
        <v>1491</v>
      </c>
      <c r="C1151" s="12">
        <v>958</v>
      </c>
      <c r="XES1151" s="5"/>
    </row>
    <row r="1152" spans="1:16373">
      <c r="A1152" s="10">
        <v>1150</v>
      </c>
      <c r="B1152" s="11" t="s">
        <v>1492</v>
      </c>
      <c r="C1152" s="12">
        <v>958</v>
      </c>
      <c r="XES1152" s="5"/>
    </row>
    <row r="1153" spans="1:16373">
      <c r="A1153" s="10">
        <v>1151</v>
      </c>
      <c r="B1153" s="11" t="s">
        <v>1493</v>
      </c>
      <c r="C1153" s="12">
        <v>958</v>
      </c>
      <c r="XES1153" s="5"/>
    </row>
    <row r="1154" spans="1:16373">
      <c r="A1154" s="10">
        <v>1152</v>
      </c>
      <c r="B1154" s="11" t="s">
        <v>1494</v>
      </c>
      <c r="C1154" s="12">
        <v>958</v>
      </c>
      <c r="XES1154" s="5"/>
    </row>
    <row r="1155" spans="1:16373">
      <c r="A1155" s="10">
        <v>1153</v>
      </c>
      <c r="B1155" s="11" t="s">
        <v>1495</v>
      </c>
      <c r="C1155" s="12">
        <v>958</v>
      </c>
      <c r="XES1155" s="5"/>
    </row>
    <row r="1156" spans="1:16373">
      <c r="A1156" s="10">
        <v>1154</v>
      </c>
      <c r="B1156" s="11" t="s">
        <v>1496</v>
      </c>
      <c r="C1156" s="12">
        <v>958</v>
      </c>
      <c r="XES1156" s="5"/>
    </row>
    <row r="1157" spans="1:16373">
      <c r="A1157" s="10">
        <v>1155</v>
      </c>
      <c r="B1157" s="11" t="s">
        <v>1497</v>
      </c>
      <c r="C1157" s="12">
        <v>958</v>
      </c>
      <c r="XES1157" s="5"/>
    </row>
    <row r="1158" spans="1:16373">
      <c r="A1158" s="10">
        <v>1156</v>
      </c>
      <c r="B1158" s="11" t="s">
        <v>1498</v>
      </c>
      <c r="C1158" s="12">
        <v>958</v>
      </c>
      <c r="XES1158" s="5"/>
    </row>
    <row r="1159" spans="1:16373">
      <c r="A1159" s="10">
        <v>1157</v>
      </c>
      <c r="B1159" s="11" t="s">
        <v>1499</v>
      </c>
      <c r="C1159" s="12">
        <v>958</v>
      </c>
      <c r="XES1159" s="5"/>
    </row>
    <row r="1160" spans="1:16373">
      <c r="A1160" s="10">
        <v>1158</v>
      </c>
      <c r="B1160" s="11" t="s">
        <v>1500</v>
      </c>
      <c r="C1160" s="12">
        <v>958</v>
      </c>
      <c r="XES1160" s="5"/>
    </row>
    <row r="1161" spans="1:16373">
      <c r="A1161" s="10">
        <v>1159</v>
      </c>
      <c r="B1161" s="11" t="s">
        <v>1501</v>
      </c>
      <c r="C1161" s="12">
        <v>958</v>
      </c>
      <c r="XES1161" s="5"/>
    </row>
    <row r="1162" spans="1:16373">
      <c r="A1162" s="10">
        <v>1160</v>
      </c>
      <c r="B1162" s="11" t="s">
        <v>1502</v>
      </c>
      <c r="C1162" s="12">
        <v>958</v>
      </c>
      <c r="XES1162" s="5"/>
    </row>
    <row r="1163" spans="1:16373">
      <c r="A1163" s="10">
        <v>1161</v>
      </c>
      <c r="B1163" s="11" t="s">
        <v>1503</v>
      </c>
      <c r="C1163" s="12">
        <v>958</v>
      </c>
      <c r="XES1163" s="5"/>
    </row>
    <row r="1164" spans="1:16373">
      <c r="A1164" s="10">
        <v>1162</v>
      </c>
      <c r="B1164" s="11" t="s">
        <v>1504</v>
      </c>
      <c r="C1164" s="12">
        <v>958</v>
      </c>
      <c r="XES1164" s="5"/>
    </row>
    <row r="1165" spans="1:16373">
      <c r="A1165" s="10">
        <v>1163</v>
      </c>
      <c r="B1165" s="11" t="s">
        <v>1505</v>
      </c>
      <c r="C1165" s="12">
        <v>958</v>
      </c>
      <c r="XES1165" s="5"/>
    </row>
    <row r="1166" spans="1:16373">
      <c r="A1166" s="10">
        <v>1164</v>
      </c>
      <c r="B1166" s="11" t="s">
        <v>1506</v>
      </c>
      <c r="C1166" s="12">
        <v>479</v>
      </c>
      <c r="XES1166" s="5"/>
    </row>
    <row r="1167" spans="1:16373">
      <c r="A1167" s="10">
        <v>1165</v>
      </c>
      <c r="B1167" s="11" t="s">
        <v>1507</v>
      </c>
      <c r="C1167" s="12">
        <v>958</v>
      </c>
      <c r="XES1167" s="5"/>
    </row>
    <row r="1168" spans="1:16373">
      <c r="A1168" s="10">
        <v>1166</v>
      </c>
      <c r="B1168" s="11" t="s">
        <v>1508</v>
      </c>
      <c r="C1168" s="12">
        <v>958</v>
      </c>
      <c r="XES1168" s="5"/>
    </row>
    <row r="1169" spans="1:16373">
      <c r="A1169" s="10">
        <v>1167</v>
      </c>
      <c r="B1169" s="11" t="s">
        <v>1509</v>
      </c>
      <c r="C1169" s="12">
        <v>958</v>
      </c>
      <c r="XES1169" s="5"/>
    </row>
    <row r="1170" spans="1:16373">
      <c r="A1170" s="10">
        <v>1168</v>
      </c>
      <c r="B1170" s="11" t="s">
        <v>1510</v>
      </c>
      <c r="C1170" s="12">
        <v>3215</v>
      </c>
      <c r="XES1170" s="5"/>
    </row>
    <row r="1171" spans="1:16373">
      <c r="A1171" s="10">
        <v>1169</v>
      </c>
      <c r="B1171" s="11" t="s">
        <v>1511</v>
      </c>
      <c r="C1171" s="12">
        <v>3025</v>
      </c>
      <c r="XES1171" s="5"/>
    </row>
    <row r="1172" spans="1:16373">
      <c r="A1172" s="10">
        <v>1170</v>
      </c>
      <c r="B1172" s="11" t="s">
        <v>1512</v>
      </c>
      <c r="C1172" s="12">
        <v>2954</v>
      </c>
      <c r="XES1172" s="5"/>
    </row>
    <row r="1173" spans="1:16373">
      <c r="A1173" s="10">
        <v>1171</v>
      </c>
      <c r="B1173" s="11" t="s">
        <v>1513</v>
      </c>
      <c r="C1173" s="12">
        <v>3357</v>
      </c>
      <c r="XES1173" s="5"/>
    </row>
    <row r="1174" spans="1:16373">
      <c r="A1174" s="10">
        <v>1172</v>
      </c>
      <c r="B1174" s="11" t="s">
        <v>1514</v>
      </c>
      <c r="C1174" s="12">
        <v>2603</v>
      </c>
      <c r="XES1174" s="5"/>
    </row>
    <row r="1175" spans="1:16373">
      <c r="A1175" s="10">
        <v>1173</v>
      </c>
      <c r="B1175" s="11" t="s">
        <v>1515</v>
      </c>
      <c r="C1175" s="12">
        <v>3317</v>
      </c>
      <c r="XES1175" s="5"/>
    </row>
    <row r="1176" spans="1:16373">
      <c r="A1176" s="10">
        <v>1174</v>
      </c>
      <c r="B1176" s="11" t="s">
        <v>1516</v>
      </c>
      <c r="C1176" s="12">
        <v>3275</v>
      </c>
      <c r="XES1176" s="5"/>
    </row>
    <row r="1177" spans="1:16373">
      <c r="A1177" s="10">
        <v>1175</v>
      </c>
      <c r="B1177" s="11" t="s">
        <v>1517</v>
      </c>
      <c r="C1177" s="12">
        <v>3263</v>
      </c>
      <c r="XES1177" s="5"/>
    </row>
    <row r="1178" spans="1:16373">
      <c r="A1178" s="10">
        <v>1176</v>
      </c>
      <c r="B1178" s="11" t="s">
        <v>1518</v>
      </c>
      <c r="C1178" s="12">
        <v>2525</v>
      </c>
      <c r="XES1178" s="5"/>
    </row>
    <row r="1179" spans="1:16373">
      <c r="A1179" s="10">
        <v>1177</v>
      </c>
      <c r="B1179" s="11" t="s">
        <v>1519</v>
      </c>
      <c r="C1179" s="12">
        <v>3317</v>
      </c>
      <c r="XES1179" s="5"/>
    </row>
    <row r="1180" spans="1:16373">
      <c r="A1180" s="10">
        <v>1178</v>
      </c>
      <c r="B1180" s="11" t="s">
        <v>1520</v>
      </c>
      <c r="C1180" s="12">
        <v>3261</v>
      </c>
      <c r="XES1180" s="5"/>
    </row>
    <row r="1181" spans="1:16373">
      <c r="A1181" s="10">
        <v>1179</v>
      </c>
      <c r="B1181" s="11" t="s">
        <v>1521</v>
      </c>
      <c r="C1181" s="12">
        <v>3317</v>
      </c>
      <c r="XES1181" s="5"/>
    </row>
    <row r="1182" spans="1:16373">
      <c r="A1182" s="10">
        <v>1180</v>
      </c>
      <c r="B1182" s="11" t="s">
        <v>1522</v>
      </c>
      <c r="C1182" s="12">
        <v>3199</v>
      </c>
      <c r="XES1182" s="5"/>
    </row>
    <row r="1183" spans="1:16373">
      <c r="A1183" s="10">
        <v>1181</v>
      </c>
      <c r="B1183" s="11" t="s">
        <v>1523</v>
      </c>
      <c r="C1183" s="12">
        <v>3299</v>
      </c>
      <c r="XES1183" s="5"/>
    </row>
    <row r="1184" spans="1:16373">
      <c r="A1184" s="10">
        <v>1182</v>
      </c>
      <c r="B1184" s="11" t="s">
        <v>1524</v>
      </c>
      <c r="C1184" s="12">
        <v>3020</v>
      </c>
      <c r="XES1184" s="5"/>
    </row>
    <row r="1185" spans="1:16373">
      <c r="A1185" s="10">
        <v>1183</v>
      </c>
      <c r="B1185" s="11" t="s">
        <v>1525</v>
      </c>
      <c r="C1185" s="12">
        <v>3081</v>
      </c>
      <c r="XES1185" s="5"/>
    </row>
    <row r="1186" spans="1:16373">
      <c r="A1186" s="10">
        <v>1184</v>
      </c>
      <c r="B1186" s="11" t="s">
        <v>1526</v>
      </c>
      <c r="C1186" s="12">
        <v>3695</v>
      </c>
      <c r="XES1186" s="5"/>
    </row>
    <row r="1187" spans="1:16373">
      <c r="A1187" s="10">
        <v>1185</v>
      </c>
      <c r="B1187" s="11" t="s">
        <v>1527</v>
      </c>
      <c r="C1187" s="12">
        <v>2506</v>
      </c>
      <c r="XES1187" s="5"/>
    </row>
    <row r="1188" spans="1:16373">
      <c r="A1188" s="10">
        <v>1186</v>
      </c>
      <c r="B1188" s="11" t="s">
        <v>1528</v>
      </c>
      <c r="C1188" s="12">
        <v>2512</v>
      </c>
      <c r="XES1188" s="5"/>
    </row>
    <row r="1189" spans="1:16373">
      <c r="A1189" s="10">
        <v>1187</v>
      </c>
      <c r="B1189" s="11" t="s">
        <v>1529</v>
      </c>
      <c r="C1189" s="12">
        <v>2506</v>
      </c>
      <c r="XES1189" s="5"/>
    </row>
    <row r="1190" spans="1:16373">
      <c r="A1190" s="10">
        <v>1188</v>
      </c>
      <c r="B1190" s="11" t="s">
        <v>1530</v>
      </c>
      <c r="C1190" s="12">
        <v>3637</v>
      </c>
      <c r="XES1190" s="5"/>
    </row>
    <row r="1191" spans="1:16373">
      <c r="A1191" s="10">
        <v>1189</v>
      </c>
      <c r="B1191" s="11" t="s">
        <v>1531</v>
      </c>
      <c r="C1191" s="12">
        <v>3695</v>
      </c>
      <c r="XES1191" s="5"/>
    </row>
    <row r="1192" spans="1:16373">
      <c r="A1192" s="10">
        <v>1190</v>
      </c>
      <c r="B1192" s="11" t="s">
        <v>1532</v>
      </c>
      <c r="C1192" s="12">
        <v>1478</v>
      </c>
      <c r="XES1192" s="5"/>
    </row>
    <row r="1193" spans="1:16373">
      <c r="A1193" s="10">
        <v>1191</v>
      </c>
      <c r="B1193" s="11" t="s">
        <v>1533</v>
      </c>
      <c r="C1193" s="12">
        <v>3515</v>
      </c>
      <c r="XES1193" s="5"/>
    </row>
    <row r="1194" spans="1:16373">
      <c r="A1194" s="10">
        <v>1192</v>
      </c>
      <c r="B1194" s="11" t="s">
        <v>1534</v>
      </c>
      <c r="C1194" s="12">
        <v>1032</v>
      </c>
      <c r="XES1194" s="5"/>
    </row>
    <row r="1195" spans="1:16373">
      <c r="A1195" s="10">
        <v>1193</v>
      </c>
      <c r="B1195" s="11" t="s">
        <v>1535</v>
      </c>
      <c r="C1195" s="12">
        <v>3091</v>
      </c>
      <c r="XES1195" s="5"/>
    </row>
    <row r="1196" spans="1:16373">
      <c r="A1196" s="10">
        <v>1194</v>
      </c>
      <c r="B1196" s="11" t="s">
        <v>1536</v>
      </c>
      <c r="C1196" s="12">
        <v>3543</v>
      </c>
      <c r="XES1196" s="5"/>
    </row>
    <row r="1197" spans="1:16373">
      <c r="A1197" s="10">
        <v>1195</v>
      </c>
      <c r="B1197" s="11" t="s">
        <v>1537</v>
      </c>
      <c r="C1197" s="12">
        <v>2713</v>
      </c>
      <c r="XES1197" s="5"/>
    </row>
    <row r="1198" spans="1:16373">
      <c r="A1198" s="10">
        <v>1196</v>
      </c>
      <c r="B1198" s="11" t="s">
        <v>1538</v>
      </c>
      <c r="C1198" s="12">
        <v>2864</v>
      </c>
      <c r="XES1198" s="5"/>
    </row>
    <row r="1199" spans="1:16373">
      <c r="A1199" s="10">
        <v>1197</v>
      </c>
      <c r="B1199" s="11" t="s">
        <v>1539</v>
      </c>
      <c r="C1199" s="12">
        <v>2506</v>
      </c>
      <c r="XES1199" s="5"/>
    </row>
    <row r="1200" spans="1:16373">
      <c r="A1200" s="10">
        <v>1198</v>
      </c>
      <c r="B1200" s="11" t="s">
        <v>1540</v>
      </c>
      <c r="C1200" s="12">
        <v>3227</v>
      </c>
      <c r="XES1200" s="5"/>
    </row>
    <row r="1201" spans="1:16373">
      <c r="A1201" s="10">
        <v>1199</v>
      </c>
      <c r="B1201" s="11" t="s">
        <v>1541</v>
      </c>
      <c r="C1201" s="12">
        <v>3386</v>
      </c>
      <c r="XES1201" s="5"/>
    </row>
    <row r="1202" spans="1:16373">
      <c r="A1202" s="10">
        <v>1200</v>
      </c>
      <c r="B1202" s="11" t="s">
        <v>1542</v>
      </c>
      <c r="C1202" s="12">
        <v>2743</v>
      </c>
      <c r="XES1202" s="5"/>
    </row>
    <row r="1203" spans="1:16373">
      <c r="A1203" s="10">
        <v>1201</v>
      </c>
      <c r="B1203" s="11" t="s">
        <v>1543</v>
      </c>
      <c r="C1203" s="12">
        <v>2506</v>
      </c>
      <c r="XES1203" s="5"/>
    </row>
    <row r="1204" spans="1:16373">
      <c r="A1204" s="10">
        <v>1202</v>
      </c>
      <c r="B1204" s="11" t="s">
        <v>1544</v>
      </c>
      <c r="C1204" s="12">
        <v>2506</v>
      </c>
      <c r="XES1204" s="5"/>
    </row>
    <row r="1205" spans="1:16373">
      <c r="A1205" s="10">
        <v>1203</v>
      </c>
      <c r="B1205" s="11" t="s">
        <v>1545</v>
      </c>
      <c r="C1205" s="12">
        <v>2854</v>
      </c>
      <c r="XES1205" s="5"/>
    </row>
    <row r="1206" spans="1:16373">
      <c r="A1206" s="10">
        <v>1204</v>
      </c>
      <c r="B1206" s="11" t="s">
        <v>1546</v>
      </c>
      <c r="C1206" s="12">
        <v>3285</v>
      </c>
      <c r="XES1206" s="5"/>
    </row>
    <row r="1207" spans="1:16373">
      <c r="A1207" s="10">
        <v>1205</v>
      </c>
      <c r="B1207" s="11" t="s">
        <v>1547</v>
      </c>
      <c r="C1207" s="12">
        <v>2782</v>
      </c>
      <c r="XES1207" s="5"/>
    </row>
    <row r="1208" spans="1:16373">
      <c r="A1208" s="10">
        <v>1206</v>
      </c>
      <c r="B1208" s="11" t="s">
        <v>1548</v>
      </c>
      <c r="C1208" s="12">
        <v>3234</v>
      </c>
      <c r="XES1208" s="5"/>
    </row>
    <row r="1209" spans="1:16373">
      <c r="A1209" s="10">
        <v>1207</v>
      </c>
      <c r="B1209" s="11" t="s">
        <v>1549</v>
      </c>
      <c r="C1209" s="12">
        <v>2887</v>
      </c>
      <c r="XES1209" s="5"/>
    </row>
    <row r="1210" spans="1:16373">
      <c r="A1210" s="10">
        <v>1208</v>
      </c>
      <c r="B1210" s="11" t="s">
        <v>1550</v>
      </c>
      <c r="C1210" s="12">
        <v>739</v>
      </c>
      <c r="XES1210" s="5"/>
    </row>
    <row r="1211" spans="1:16373">
      <c r="A1211" s="10">
        <v>1209</v>
      </c>
      <c r="B1211" s="11" t="s">
        <v>1551</v>
      </c>
      <c r="C1211" s="12">
        <v>958</v>
      </c>
      <c r="XES1211" s="5"/>
    </row>
    <row r="1212" spans="1:16373">
      <c r="A1212" s="10">
        <v>1210</v>
      </c>
      <c r="B1212" s="11" t="s">
        <v>1552</v>
      </c>
      <c r="C1212" s="12">
        <v>479</v>
      </c>
      <c r="XES1212" s="5"/>
    </row>
    <row r="1213" spans="1:16373">
      <c r="A1213" s="10">
        <v>1211</v>
      </c>
      <c r="B1213" s="11" t="s">
        <v>1553</v>
      </c>
      <c r="C1213" s="12">
        <v>2422</v>
      </c>
      <c r="XES1213" s="5"/>
    </row>
    <row r="1214" spans="1:16373">
      <c r="A1214" s="10">
        <v>1212</v>
      </c>
      <c r="B1214" s="11" t="s">
        <v>1554</v>
      </c>
      <c r="C1214" s="12">
        <v>958</v>
      </c>
      <c r="XES1214" s="5"/>
    </row>
    <row r="1215" spans="1:16373">
      <c r="A1215" s="10">
        <v>1213</v>
      </c>
      <c r="B1215" s="11" t="s">
        <v>1555</v>
      </c>
      <c r="C1215" s="12">
        <v>2395</v>
      </c>
      <c r="XES1215" s="5"/>
    </row>
    <row r="1216" spans="1:16373">
      <c r="A1216" s="10">
        <v>1214</v>
      </c>
      <c r="B1216" s="11" t="s">
        <v>1556</v>
      </c>
      <c r="C1216" s="12">
        <v>2395</v>
      </c>
      <c r="XES1216" s="5"/>
    </row>
    <row r="1217" spans="1:16373">
      <c r="A1217" s="10">
        <v>1215</v>
      </c>
      <c r="B1217" s="11" t="s">
        <v>1557</v>
      </c>
      <c r="C1217" s="12">
        <v>3521</v>
      </c>
      <c r="XES1217" s="5"/>
    </row>
    <row r="1218" spans="1:16373">
      <c r="A1218" s="10">
        <v>1216</v>
      </c>
      <c r="B1218" s="11" t="s">
        <v>1558</v>
      </c>
      <c r="C1218" s="12">
        <v>3551</v>
      </c>
      <c r="XES1218" s="5"/>
    </row>
    <row r="1219" spans="1:16373">
      <c r="A1219" s="10">
        <v>1217</v>
      </c>
      <c r="B1219" s="11" t="s">
        <v>1559</v>
      </c>
      <c r="C1219" s="12">
        <v>2887</v>
      </c>
      <c r="XES1219" s="5"/>
    </row>
    <row r="1220" spans="1:16373">
      <c r="A1220" s="10">
        <v>1218</v>
      </c>
      <c r="B1220" s="11" t="s">
        <v>1560</v>
      </c>
      <c r="C1220" s="12">
        <v>528</v>
      </c>
      <c r="XES1220" s="5"/>
    </row>
    <row r="1221" spans="1:16373">
      <c r="A1221" s="10">
        <v>1219</v>
      </c>
      <c r="B1221" s="11" t="s">
        <v>1561</v>
      </c>
      <c r="C1221" s="12">
        <v>3670</v>
      </c>
      <c r="XES1221" s="5"/>
    </row>
    <row r="1222" spans="1:16373">
      <c r="A1222" s="10">
        <v>1220</v>
      </c>
      <c r="B1222" s="11" t="s">
        <v>1562</v>
      </c>
      <c r="C1222" s="12">
        <v>2909</v>
      </c>
      <c r="XES1222" s="5"/>
    </row>
    <row r="1223" spans="1:16373">
      <c r="A1223" s="10">
        <v>1221</v>
      </c>
      <c r="B1223" s="11" t="s">
        <v>1563</v>
      </c>
      <c r="C1223" s="12">
        <v>3487</v>
      </c>
      <c r="XES1223" s="5"/>
    </row>
    <row r="1224" spans="1:16373">
      <c r="A1224" s="10">
        <v>1222</v>
      </c>
      <c r="B1224" s="11" t="s">
        <v>1564</v>
      </c>
      <c r="C1224" s="12">
        <v>3695</v>
      </c>
      <c r="XES1224" s="5"/>
    </row>
    <row r="1225" spans="1:16373">
      <c r="A1225" s="10">
        <v>1223</v>
      </c>
      <c r="B1225" s="11" t="s">
        <v>1565</v>
      </c>
      <c r="C1225" s="12">
        <v>2616</v>
      </c>
      <c r="XES1225" s="5"/>
    </row>
    <row r="1226" spans="1:16373">
      <c r="A1226" s="10">
        <v>1224</v>
      </c>
      <c r="B1226" s="11" t="s">
        <v>1566</v>
      </c>
      <c r="C1226" s="12">
        <v>1437</v>
      </c>
      <c r="XES1226" s="5"/>
    </row>
    <row r="1227" spans="1:16373">
      <c r="A1227" s="10">
        <v>1225</v>
      </c>
      <c r="B1227" s="11" t="s">
        <v>1567</v>
      </c>
      <c r="C1227" s="12">
        <v>2395</v>
      </c>
      <c r="XES1227" s="5"/>
    </row>
    <row r="1228" spans="1:16373">
      <c r="A1228" s="10">
        <v>1226</v>
      </c>
      <c r="B1228" s="11" t="s">
        <v>1568</v>
      </c>
      <c r="C1228" s="12">
        <v>2395</v>
      </c>
      <c r="XES1228" s="5"/>
    </row>
    <row r="1229" spans="1:16373">
      <c r="A1229" s="10">
        <v>1227</v>
      </c>
      <c r="B1229" s="11" t="s">
        <v>1569</v>
      </c>
      <c r="C1229" s="12">
        <v>2443</v>
      </c>
      <c r="XES1229" s="5"/>
    </row>
    <row r="1230" spans="1:16373">
      <c r="A1230" s="10">
        <v>1228</v>
      </c>
      <c r="B1230" s="11" t="s">
        <v>1570</v>
      </c>
      <c r="C1230" s="12">
        <v>3380</v>
      </c>
      <c r="XES1230" s="5"/>
    </row>
    <row r="1231" spans="1:16373">
      <c r="A1231" s="10">
        <v>1229</v>
      </c>
      <c r="B1231" s="11" t="s">
        <v>1571</v>
      </c>
      <c r="C1231" s="12">
        <v>2608</v>
      </c>
      <c r="XES1231" s="5"/>
    </row>
    <row r="1232" spans="1:16373">
      <c r="A1232" s="10">
        <v>1230</v>
      </c>
      <c r="B1232" s="11" t="s">
        <v>1572</v>
      </c>
      <c r="C1232" s="12">
        <v>3140</v>
      </c>
      <c r="XES1232" s="5"/>
    </row>
    <row r="1233" spans="1:16373">
      <c r="A1233" s="10">
        <v>1231</v>
      </c>
      <c r="B1233" s="11" t="s">
        <v>1573</v>
      </c>
      <c r="C1233" s="12">
        <v>2395</v>
      </c>
      <c r="XES1233" s="5"/>
    </row>
    <row r="1234" spans="1:16373">
      <c r="A1234" s="10">
        <v>1232</v>
      </c>
      <c r="B1234" s="11" t="s">
        <v>1574</v>
      </c>
      <c r="C1234" s="12">
        <v>2395</v>
      </c>
      <c r="XES1234" s="5"/>
    </row>
    <row r="1235" spans="1:16373">
      <c r="A1235" s="10">
        <v>1233</v>
      </c>
      <c r="B1235" s="11" t="s">
        <v>1575</v>
      </c>
      <c r="C1235" s="12">
        <v>479</v>
      </c>
      <c r="XES1235" s="5"/>
    </row>
    <row r="1236" spans="1:16373">
      <c r="A1236" s="10">
        <v>1234</v>
      </c>
      <c r="B1236" s="11" t="s">
        <v>1576</v>
      </c>
      <c r="C1236" s="12">
        <v>2395</v>
      </c>
      <c r="XES1236" s="5"/>
    </row>
    <row r="1237" spans="1:16373">
      <c r="A1237" s="10">
        <v>1235</v>
      </c>
      <c r="B1237" s="11" t="s">
        <v>1577</v>
      </c>
      <c r="C1237" s="12">
        <v>2395</v>
      </c>
      <c r="XES1237" s="5"/>
    </row>
    <row r="1238" spans="1:16373">
      <c r="A1238" s="10">
        <v>1236</v>
      </c>
      <c r="B1238" s="11" t="s">
        <v>1578</v>
      </c>
      <c r="C1238" s="12">
        <v>479</v>
      </c>
      <c r="XES1238" s="5"/>
    </row>
    <row r="1239" spans="1:16373">
      <c r="A1239" s="10">
        <v>1237</v>
      </c>
      <c r="B1239" s="11" t="s">
        <v>1579</v>
      </c>
      <c r="C1239" s="12">
        <v>958</v>
      </c>
      <c r="XES1239" s="5"/>
    </row>
    <row r="1240" spans="1:16373">
      <c r="A1240" s="10">
        <v>1238</v>
      </c>
      <c r="B1240" s="11" t="s">
        <v>1580</v>
      </c>
      <c r="C1240" s="12">
        <v>2775</v>
      </c>
      <c r="XES1240" s="5"/>
    </row>
    <row r="1241" spans="1:16373">
      <c r="A1241" s="10">
        <v>1239</v>
      </c>
      <c r="B1241" s="11" t="s">
        <v>1581</v>
      </c>
      <c r="C1241" s="12">
        <v>2565</v>
      </c>
      <c r="XES1241" s="5"/>
    </row>
    <row r="1242" spans="1:16373">
      <c r="A1242" s="10">
        <v>1240</v>
      </c>
      <c r="B1242" s="11" t="s">
        <v>1582</v>
      </c>
      <c r="C1242" s="12">
        <v>1794</v>
      </c>
      <c r="XES1242" s="5"/>
    </row>
    <row r="1243" spans="1:16373">
      <c r="A1243" s="10">
        <v>1241</v>
      </c>
      <c r="B1243" s="11" t="s">
        <v>1583</v>
      </c>
      <c r="C1243" s="12">
        <v>578</v>
      </c>
      <c r="XES1243" s="5"/>
    </row>
    <row r="1244" spans="1:16373">
      <c r="A1244" s="10">
        <v>1242</v>
      </c>
      <c r="B1244" s="11" t="s">
        <v>1584</v>
      </c>
      <c r="C1244" s="12">
        <v>3015</v>
      </c>
      <c r="XES1244" s="5"/>
    </row>
    <row r="1245" spans="1:16373">
      <c r="A1245" s="10">
        <v>1243</v>
      </c>
      <c r="B1245" s="11" t="s">
        <v>1585</v>
      </c>
      <c r="C1245" s="12">
        <v>2140</v>
      </c>
      <c r="XES1245" s="5"/>
    </row>
    <row r="1246" spans="1:16373">
      <c r="A1246" s="10">
        <v>1244</v>
      </c>
      <c r="B1246" s="11" t="s">
        <v>1586</v>
      </c>
      <c r="C1246" s="12">
        <v>2890</v>
      </c>
      <c r="XES1246" s="5"/>
    </row>
    <row r="1247" spans="1:16373">
      <c r="A1247" s="10">
        <v>1245</v>
      </c>
      <c r="B1247" s="11" t="s">
        <v>1587</v>
      </c>
      <c r="C1247" s="12">
        <v>3030</v>
      </c>
      <c r="XES1247" s="5"/>
    </row>
    <row r="1248" spans="1:16373">
      <c r="A1248" s="10">
        <v>1246</v>
      </c>
      <c r="B1248" s="11" t="s">
        <v>1588</v>
      </c>
      <c r="C1248" s="12">
        <v>2675</v>
      </c>
      <c r="XES1248" s="5"/>
    </row>
    <row r="1249" spans="1:16373">
      <c r="A1249" s="10">
        <v>1247</v>
      </c>
      <c r="B1249" s="11" t="s">
        <v>1589</v>
      </c>
      <c r="C1249" s="12">
        <v>3695</v>
      </c>
      <c r="XES1249" s="5"/>
    </row>
    <row r="1250" spans="1:16373">
      <c r="A1250" s="10">
        <v>1248</v>
      </c>
      <c r="B1250" s="11" t="s">
        <v>1590</v>
      </c>
      <c r="C1250" s="12">
        <v>3509</v>
      </c>
      <c r="XES1250" s="5"/>
    </row>
    <row r="1251" spans="1:16373">
      <c r="A1251" s="10">
        <v>1249</v>
      </c>
      <c r="B1251" s="11" t="s">
        <v>1591</v>
      </c>
      <c r="C1251" s="12">
        <v>2701</v>
      </c>
      <c r="XES1251" s="5"/>
    </row>
    <row r="1252" spans="1:16373">
      <c r="A1252" s="10">
        <v>1250</v>
      </c>
      <c r="B1252" s="11" t="s">
        <v>1592</v>
      </c>
      <c r="C1252" s="12">
        <v>2731</v>
      </c>
      <c r="XES1252" s="5"/>
    </row>
    <row r="1253" spans="1:16373">
      <c r="A1253" s="10">
        <v>1251</v>
      </c>
      <c r="B1253" s="11" t="s">
        <v>1593</v>
      </c>
      <c r="C1253" s="12">
        <v>2980</v>
      </c>
      <c r="XES1253" s="5"/>
    </row>
    <row r="1254" spans="1:16373">
      <c r="A1254" s="10">
        <v>1252</v>
      </c>
      <c r="B1254" s="11" t="s">
        <v>1594</v>
      </c>
      <c r="C1254" s="12">
        <v>2395</v>
      </c>
      <c r="XES1254" s="5"/>
    </row>
    <row r="1255" spans="1:16373">
      <c r="A1255" s="10">
        <v>1253</v>
      </c>
      <c r="B1255" s="11" t="s">
        <v>1595</v>
      </c>
      <c r="C1255" s="12">
        <v>3022</v>
      </c>
      <c r="XES1255" s="5"/>
    </row>
    <row r="1256" spans="1:16373">
      <c r="A1256" s="10">
        <v>1254</v>
      </c>
      <c r="B1256" s="11" t="s">
        <v>1596</v>
      </c>
      <c r="C1256" s="12">
        <v>3239</v>
      </c>
      <c r="XES1256" s="5"/>
    </row>
    <row r="1257" spans="1:16373">
      <c r="A1257" s="10">
        <v>1255</v>
      </c>
      <c r="B1257" s="11" t="s">
        <v>1597</v>
      </c>
      <c r="C1257" s="12">
        <v>2395</v>
      </c>
      <c r="XES1257" s="5"/>
    </row>
    <row r="1258" spans="1:16373">
      <c r="A1258" s="10">
        <v>1256</v>
      </c>
      <c r="B1258" s="11" t="s">
        <v>1598</v>
      </c>
      <c r="C1258" s="12">
        <v>2689</v>
      </c>
      <c r="XES1258" s="5"/>
    </row>
    <row r="1259" spans="1:16373">
      <c r="A1259" s="10">
        <v>1257</v>
      </c>
      <c r="B1259" s="11" t="s">
        <v>1599</v>
      </c>
      <c r="C1259" s="12">
        <v>3082</v>
      </c>
      <c r="XES1259" s="5"/>
    </row>
    <row r="1260" spans="1:16373">
      <c r="A1260" s="10">
        <v>1258</v>
      </c>
      <c r="B1260" s="11" t="s">
        <v>1600</v>
      </c>
      <c r="C1260" s="12">
        <v>2935</v>
      </c>
      <c r="XES1260" s="5"/>
    </row>
    <row r="1261" spans="1:16373">
      <c r="A1261" s="10">
        <v>1259</v>
      </c>
      <c r="B1261" s="11" t="s">
        <v>1601</v>
      </c>
      <c r="C1261" s="12">
        <v>2719</v>
      </c>
      <c r="XES1261" s="5"/>
    </row>
    <row r="1262" spans="1:16373">
      <c r="A1262" s="10">
        <v>1260</v>
      </c>
      <c r="B1262" s="11" t="s">
        <v>1602</v>
      </c>
      <c r="C1262" s="12">
        <v>3175</v>
      </c>
      <c r="XES1262" s="5"/>
    </row>
    <row r="1263" spans="1:16373">
      <c r="A1263" s="10">
        <v>1261</v>
      </c>
      <c r="B1263" s="11" t="s">
        <v>1603</v>
      </c>
      <c r="C1263" s="12">
        <v>3695</v>
      </c>
      <c r="XES1263" s="5"/>
    </row>
    <row r="1264" spans="1:16373">
      <c r="A1264" s="10">
        <v>1262</v>
      </c>
      <c r="B1264" s="11" t="s">
        <v>1604</v>
      </c>
      <c r="C1264" s="12">
        <v>479</v>
      </c>
      <c r="XES1264" s="5"/>
    </row>
    <row r="1265" spans="1:16373">
      <c r="A1265" s="10">
        <v>1263</v>
      </c>
      <c r="B1265" s="11" t="s">
        <v>1605</v>
      </c>
      <c r="C1265" s="12">
        <v>479</v>
      </c>
      <c r="XES1265" s="5"/>
    </row>
    <row r="1266" spans="1:16373">
      <c r="A1266" s="10">
        <v>1264</v>
      </c>
      <c r="B1266" s="11" t="s">
        <v>1606</v>
      </c>
      <c r="C1266" s="12">
        <v>958</v>
      </c>
      <c r="XES1266" s="5"/>
    </row>
    <row r="1267" spans="1:16373">
      <c r="A1267" s="10">
        <v>1265</v>
      </c>
      <c r="B1267" s="11" t="s">
        <v>1607</v>
      </c>
      <c r="C1267" s="12">
        <v>2395</v>
      </c>
      <c r="XES1267" s="5"/>
    </row>
    <row r="1268" spans="1:16373">
      <c r="A1268" s="10">
        <v>1266</v>
      </c>
      <c r="B1268" s="11" t="s">
        <v>1608</v>
      </c>
      <c r="C1268" s="12">
        <v>958</v>
      </c>
      <c r="XES1268" s="5"/>
    </row>
    <row r="1269" spans="1:16373">
      <c r="A1269" s="10">
        <v>1267</v>
      </c>
      <c r="B1269" s="11" t="s">
        <v>1609</v>
      </c>
      <c r="C1269" s="12">
        <v>2395</v>
      </c>
      <c r="XES1269" s="5"/>
    </row>
    <row r="1270" spans="1:16373">
      <c r="A1270" s="10">
        <v>1268</v>
      </c>
      <c r="B1270" s="11" t="s">
        <v>1610</v>
      </c>
      <c r="C1270" s="12">
        <v>2506</v>
      </c>
      <c r="XES1270" s="5"/>
    </row>
    <row r="1271" spans="1:16373">
      <c r="A1271" s="10">
        <v>1269</v>
      </c>
      <c r="B1271" s="11" t="s">
        <v>1611</v>
      </c>
      <c r="C1271" s="12">
        <v>2395</v>
      </c>
      <c r="XES1271" s="5"/>
    </row>
    <row r="1272" spans="1:16373">
      <c r="A1272" s="10">
        <v>1270</v>
      </c>
      <c r="B1272" s="11" t="s">
        <v>1612</v>
      </c>
      <c r="C1272" s="12">
        <v>2506</v>
      </c>
      <c r="XES1272" s="5"/>
    </row>
    <row r="1273" spans="1:16373">
      <c r="A1273" s="10">
        <v>1271</v>
      </c>
      <c r="B1273" s="11" t="s">
        <v>1613</v>
      </c>
      <c r="C1273" s="12">
        <v>2395</v>
      </c>
      <c r="XES1273" s="5"/>
    </row>
    <row r="1274" spans="1:16373">
      <c r="A1274" s="10">
        <v>1272</v>
      </c>
      <c r="B1274" s="11" t="s">
        <v>1614</v>
      </c>
      <c r="C1274" s="12">
        <v>2395</v>
      </c>
      <c r="XES1274" s="5"/>
    </row>
    <row r="1275" spans="1:16373">
      <c r="A1275" s="10">
        <v>1273</v>
      </c>
      <c r="B1275" s="11" t="s">
        <v>1615</v>
      </c>
      <c r="C1275" s="12">
        <v>2395</v>
      </c>
      <c r="XES1275" s="5"/>
    </row>
    <row r="1276" spans="1:16373">
      <c r="A1276" s="10">
        <v>1274</v>
      </c>
      <c r="B1276" s="11" t="s">
        <v>1616</v>
      </c>
      <c r="C1276" s="12">
        <v>2395</v>
      </c>
      <c r="XES1276" s="5"/>
    </row>
    <row r="1277" spans="1:16373">
      <c r="A1277" s="10">
        <v>1275</v>
      </c>
      <c r="B1277" s="11" t="s">
        <v>1617</v>
      </c>
      <c r="C1277" s="12">
        <v>1916</v>
      </c>
      <c r="XES1277" s="5"/>
    </row>
    <row r="1278" spans="1:16373">
      <c r="A1278" s="10">
        <v>1276</v>
      </c>
      <c r="B1278" s="11" t="s">
        <v>1618</v>
      </c>
      <c r="C1278" s="12">
        <v>2395</v>
      </c>
      <c r="XES1278" s="5"/>
    </row>
    <row r="1279" spans="1:16373">
      <c r="A1279" s="10">
        <v>1277</v>
      </c>
      <c r="B1279" s="11" t="s">
        <v>1619</v>
      </c>
      <c r="C1279" s="12">
        <v>2395</v>
      </c>
      <c r="XES1279" s="5"/>
    </row>
    <row r="1280" spans="1:16373">
      <c r="A1280" s="10">
        <v>1278</v>
      </c>
      <c r="B1280" s="11" t="s">
        <v>1620</v>
      </c>
      <c r="C1280" s="12">
        <v>2395</v>
      </c>
      <c r="XES1280" s="5"/>
    </row>
    <row r="1281" spans="1:16373">
      <c r="A1281" s="10">
        <v>1279</v>
      </c>
      <c r="B1281" s="11" t="s">
        <v>1621</v>
      </c>
      <c r="C1281" s="12">
        <v>2395</v>
      </c>
      <c r="XES1281" s="5"/>
    </row>
    <row r="1282" spans="1:16373">
      <c r="A1282" s="10">
        <v>1280</v>
      </c>
      <c r="B1282" s="11" t="s">
        <v>1622</v>
      </c>
      <c r="C1282" s="12">
        <v>2395</v>
      </c>
      <c r="XES1282" s="5"/>
    </row>
    <row r="1283" spans="1:16373">
      <c r="A1283" s="10">
        <v>1281</v>
      </c>
      <c r="B1283" s="11" t="s">
        <v>1623</v>
      </c>
      <c r="C1283" s="12">
        <v>2395</v>
      </c>
      <c r="XES1283" s="5"/>
    </row>
    <row r="1284" spans="1:16373">
      <c r="A1284" s="10">
        <v>1282</v>
      </c>
      <c r="B1284" s="11" t="s">
        <v>1624</v>
      </c>
      <c r="C1284" s="12">
        <v>2395</v>
      </c>
      <c r="XES1284" s="5"/>
    </row>
    <row r="1285" spans="1:16373">
      <c r="A1285" s="10">
        <v>1283</v>
      </c>
      <c r="B1285" s="11" t="s">
        <v>1625</v>
      </c>
      <c r="C1285" s="12">
        <v>2395</v>
      </c>
      <c r="XES1285" s="5"/>
    </row>
    <row r="1286" spans="1:16373">
      <c r="A1286" s="10">
        <v>1284</v>
      </c>
      <c r="B1286" s="11" t="s">
        <v>1626</v>
      </c>
      <c r="C1286" s="12">
        <v>2395</v>
      </c>
      <c r="XES1286" s="5"/>
    </row>
    <row r="1287" spans="1:16373">
      <c r="A1287" s="10">
        <v>1285</v>
      </c>
      <c r="B1287" s="11" t="s">
        <v>1627</v>
      </c>
      <c r="C1287" s="12">
        <v>2395</v>
      </c>
      <c r="XES1287" s="5"/>
    </row>
    <row r="1288" spans="1:16373">
      <c r="A1288" s="10">
        <v>1286</v>
      </c>
      <c r="B1288" s="11" t="s">
        <v>1628</v>
      </c>
      <c r="C1288" s="12">
        <v>479</v>
      </c>
      <c r="XES1288" s="5"/>
    </row>
    <row r="1289" spans="1:16373">
      <c r="A1289" s="10">
        <v>1287</v>
      </c>
      <c r="B1289" s="11" t="s">
        <v>1629</v>
      </c>
      <c r="C1289" s="12">
        <v>2506</v>
      </c>
      <c r="XES1289" s="5"/>
    </row>
    <row r="1290" spans="1:16373">
      <c r="A1290" s="10">
        <v>1288</v>
      </c>
      <c r="B1290" s="11" t="s">
        <v>1630</v>
      </c>
      <c r="C1290" s="12">
        <v>2395</v>
      </c>
      <c r="XES1290" s="5"/>
    </row>
    <row r="1291" spans="1:16373">
      <c r="A1291" s="10">
        <v>1289</v>
      </c>
      <c r="B1291" s="11" t="s">
        <v>1631</v>
      </c>
      <c r="C1291" s="12">
        <v>2395</v>
      </c>
      <c r="XES1291" s="5"/>
    </row>
    <row r="1292" spans="1:16373">
      <c r="A1292" s="10">
        <v>1290</v>
      </c>
      <c r="B1292" s="11" t="s">
        <v>1632</v>
      </c>
      <c r="C1292" s="12">
        <v>2395</v>
      </c>
      <c r="XES1292" s="5"/>
    </row>
    <row r="1293" spans="1:16373">
      <c r="A1293" s="10">
        <v>1291</v>
      </c>
      <c r="B1293" s="11" t="s">
        <v>1633</v>
      </c>
      <c r="C1293" s="12">
        <v>958</v>
      </c>
      <c r="XES1293" s="5"/>
    </row>
    <row r="1294" spans="1:16373">
      <c r="A1294" s="10">
        <v>1292</v>
      </c>
      <c r="B1294" s="11" t="s">
        <v>1634</v>
      </c>
      <c r="C1294" s="12">
        <v>2395</v>
      </c>
      <c r="XES1294" s="5"/>
    </row>
    <row r="1295" spans="1:16373">
      <c r="A1295" s="10">
        <v>1293</v>
      </c>
      <c r="B1295" s="11" t="s">
        <v>1635</v>
      </c>
      <c r="C1295" s="12">
        <v>2395</v>
      </c>
      <c r="XES1295" s="5"/>
    </row>
    <row r="1296" spans="1:16373">
      <c r="A1296" s="10">
        <v>1294</v>
      </c>
      <c r="B1296" s="11" t="s">
        <v>1636</v>
      </c>
      <c r="C1296" s="12">
        <v>2395</v>
      </c>
      <c r="XES1296" s="5"/>
    </row>
    <row r="1297" spans="1:16373">
      <c r="A1297" s="10">
        <v>1295</v>
      </c>
      <c r="B1297" s="11" t="s">
        <v>1637</v>
      </c>
      <c r="C1297" s="12">
        <v>2395</v>
      </c>
      <c r="XES1297" s="5"/>
    </row>
    <row r="1298" spans="1:16373">
      <c r="A1298" s="10">
        <v>1296</v>
      </c>
      <c r="B1298" s="11" t="s">
        <v>1638</v>
      </c>
      <c r="C1298" s="12">
        <v>2395</v>
      </c>
      <c r="XES1298" s="5"/>
    </row>
    <row r="1299" spans="1:16373">
      <c r="A1299" s="10">
        <v>1297</v>
      </c>
      <c r="B1299" s="11" t="s">
        <v>1639</v>
      </c>
      <c r="C1299" s="12">
        <v>479</v>
      </c>
      <c r="XES1299" s="5"/>
    </row>
    <row r="1300" spans="1:16373">
      <c r="A1300" s="10">
        <v>1298</v>
      </c>
      <c r="B1300" s="11" t="s">
        <v>1640</v>
      </c>
      <c r="C1300" s="12">
        <v>479</v>
      </c>
      <c r="XES1300" s="5"/>
    </row>
    <row r="1301" spans="1:16373">
      <c r="A1301" s="10">
        <v>1299</v>
      </c>
      <c r="B1301" s="11" t="s">
        <v>1641</v>
      </c>
      <c r="C1301" s="12">
        <v>2395</v>
      </c>
      <c r="XES1301" s="5"/>
    </row>
    <row r="1302" spans="1:16373">
      <c r="A1302" s="10">
        <v>1300</v>
      </c>
      <c r="B1302" s="11" t="s">
        <v>1642</v>
      </c>
      <c r="C1302" s="12">
        <v>2395</v>
      </c>
      <c r="XES1302" s="5"/>
    </row>
    <row r="1303" spans="1:16373">
      <c r="A1303" s="10">
        <v>1301</v>
      </c>
      <c r="B1303" s="11" t="s">
        <v>1643</v>
      </c>
      <c r="C1303" s="12">
        <v>2395</v>
      </c>
      <c r="XES1303" s="5"/>
    </row>
    <row r="1304" spans="1:16373">
      <c r="A1304" s="10">
        <v>1302</v>
      </c>
      <c r="B1304" s="11" t="s">
        <v>1644</v>
      </c>
      <c r="C1304" s="12">
        <v>2395</v>
      </c>
      <c r="XES1304" s="5"/>
    </row>
    <row r="1305" spans="1:16373">
      <c r="A1305" s="10">
        <v>1303</v>
      </c>
      <c r="B1305" s="11" t="s">
        <v>1645</v>
      </c>
      <c r="C1305" s="12">
        <v>958</v>
      </c>
      <c r="XES1305" s="5"/>
    </row>
    <row r="1306" spans="1:16373">
      <c r="A1306" s="10">
        <v>1304</v>
      </c>
      <c r="B1306" s="11" t="s">
        <v>1646</v>
      </c>
      <c r="C1306" s="12">
        <v>1952</v>
      </c>
      <c r="XES1306" s="5"/>
    </row>
    <row r="1307" spans="1:16373">
      <c r="A1307" s="10">
        <v>1305</v>
      </c>
      <c r="B1307" s="11" t="s">
        <v>1647</v>
      </c>
      <c r="C1307" s="12">
        <v>2580</v>
      </c>
      <c r="XES1307" s="5"/>
    </row>
    <row r="1308" spans="1:16373">
      <c r="A1308" s="10">
        <v>1306</v>
      </c>
      <c r="B1308" s="11" t="s">
        <v>1648</v>
      </c>
      <c r="C1308" s="12">
        <v>2395</v>
      </c>
      <c r="XES1308" s="5"/>
    </row>
    <row r="1309" spans="1:16373">
      <c r="A1309" s="10">
        <v>1307</v>
      </c>
      <c r="B1309" s="11" t="s">
        <v>1649</v>
      </c>
      <c r="C1309" s="12">
        <v>2395</v>
      </c>
      <c r="XES1309" s="5"/>
    </row>
    <row r="1310" spans="1:16373">
      <c r="A1310" s="10">
        <v>1308</v>
      </c>
      <c r="B1310" s="11" t="s">
        <v>1650</v>
      </c>
      <c r="C1310" s="12">
        <v>2395</v>
      </c>
      <c r="XES1310" s="5"/>
    </row>
    <row r="1311" spans="1:16373">
      <c r="A1311" s="10">
        <v>1309</v>
      </c>
      <c r="B1311" s="11" t="s">
        <v>1651</v>
      </c>
      <c r="C1311" s="12">
        <v>2461</v>
      </c>
      <c r="XES1311" s="5"/>
    </row>
    <row r="1312" spans="1:16373">
      <c r="A1312" s="10">
        <v>1310</v>
      </c>
      <c r="B1312" s="11" t="s">
        <v>1652</v>
      </c>
      <c r="C1312" s="12">
        <v>2698</v>
      </c>
      <c r="XES1312" s="5"/>
    </row>
    <row r="1313" spans="1:16373">
      <c r="A1313" s="10">
        <v>1311</v>
      </c>
      <c r="B1313" s="11" t="s">
        <v>1653</v>
      </c>
      <c r="C1313" s="12">
        <v>2395</v>
      </c>
      <c r="XES1313" s="5"/>
    </row>
    <row r="1314" spans="1:16373">
      <c r="A1314" s="10">
        <v>1312</v>
      </c>
      <c r="B1314" s="11" t="s">
        <v>1654</v>
      </c>
      <c r="C1314" s="12">
        <v>1938</v>
      </c>
      <c r="XES1314" s="5"/>
    </row>
    <row r="1315" spans="1:16373">
      <c r="A1315" s="10">
        <v>1313</v>
      </c>
      <c r="B1315" s="11" t="s">
        <v>1655</v>
      </c>
      <c r="C1315" s="12">
        <v>2395</v>
      </c>
      <c r="XES1315" s="5"/>
    </row>
    <row r="1316" spans="1:16373">
      <c r="A1316" s="10">
        <v>1314</v>
      </c>
      <c r="B1316" s="11" t="s">
        <v>1656</v>
      </c>
      <c r="C1316" s="12">
        <v>2395</v>
      </c>
      <c r="XES1316" s="5"/>
    </row>
    <row r="1317" spans="1:16373">
      <c r="A1317" s="10">
        <v>1315</v>
      </c>
      <c r="B1317" s="11" t="s">
        <v>1657</v>
      </c>
      <c r="C1317" s="12">
        <v>2887</v>
      </c>
      <c r="XES1317" s="5"/>
    </row>
    <row r="1318" spans="1:16373">
      <c r="A1318" s="10">
        <v>1316</v>
      </c>
      <c r="B1318" s="11" t="s">
        <v>1658</v>
      </c>
      <c r="C1318" s="12">
        <v>2395</v>
      </c>
      <c r="XES1318" s="5"/>
    </row>
    <row r="1319" spans="1:16373">
      <c r="A1319" s="10">
        <v>1317</v>
      </c>
      <c r="B1319" s="11" t="s">
        <v>1659</v>
      </c>
      <c r="C1319" s="12">
        <v>2395</v>
      </c>
      <c r="XES1319" s="5"/>
    </row>
    <row r="1320" spans="1:16373">
      <c r="A1320" s="10">
        <v>1318</v>
      </c>
      <c r="B1320" s="11" t="s">
        <v>1660</v>
      </c>
      <c r="C1320" s="12">
        <v>2395</v>
      </c>
      <c r="XES1320" s="5"/>
    </row>
    <row r="1321" spans="1:16373">
      <c r="A1321" s="10">
        <v>1319</v>
      </c>
      <c r="B1321" s="11" t="s">
        <v>1661</v>
      </c>
      <c r="C1321" s="12">
        <v>2395</v>
      </c>
      <c r="XES1321" s="5"/>
    </row>
    <row r="1322" spans="1:16373">
      <c r="A1322" s="10">
        <v>1320</v>
      </c>
      <c r="B1322" s="11" t="s">
        <v>1134</v>
      </c>
      <c r="C1322" s="12">
        <v>2395</v>
      </c>
      <c r="XES1322" s="5"/>
    </row>
    <row r="1323" spans="1:16373">
      <c r="A1323" s="10">
        <v>1321</v>
      </c>
      <c r="B1323" s="11" t="s">
        <v>1662</v>
      </c>
      <c r="C1323" s="12">
        <v>2395</v>
      </c>
      <c r="XES1323" s="5"/>
    </row>
    <row r="1324" spans="1:16373">
      <c r="A1324" s="10">
        <v>1322</v>
      </c>
      <c r="B1324" s="11" t="s">
        <v>1663</v>
      </c>
      <c r="C1324" s="12">
        <v>2395</v>
      </c>
      <c r="XES1324" s="5"/>
    </row>
    <row r="1325" spans="1:16373">
      <c r="A1325" s="10">
        <v>1323</v>
      </c>
      <c r="B1325" s="11" t="s">
        <v>1664</v>
      </c>
      <c r="C1325" s="12">
        <v>2455</v>
      </c>
      <c r="XES1325" s="5"/>
    </row>
    <row r="1326" spans="1:16373">
      <c r="A1326" s="10">
        <v>1324</v>
      </c>
      <c r="B1326" s="11" t="s">
        <v>1665</v>
      </c>
      <c r="C1326" s="12">
        <v>2395</v>
      </c>
      <c r="XES1326" s="5"/>
    </row>
    <row r="1327" spans="1:16373">
      <c r="A1327" s="10">
        <v>1325</v>
      </c>
      <c r="B1327" s="11" t="s">
        <v>1666</v>
      </c>
      <c r="C1327" s="12">
        <v>2395</v>
      </c>
      <c r="XES1327" s="5"/>
    </row>
    <row r="1328" spans="1:16373">
      <c r="A1328" s="10">
        <v>1326</v>
      </c>
      <c r="B1328" s="11" t="s">
        <v>1667</v>
      </c>
      <c r="C1328" s="12">
        <v>2479</v>
      </c>
      <c r="XES1328" s="5"/>
    </row>
    <row r="1329" spans="1:16373">
      <c r="A1329" s="10">
        <v>1327</v>
      </c>
      <c r="B1329" s="11" t="s">
        <v>1668</v>
      </c>
      <c r="C1329" s="12">
        <v>2395</v>
      </c>
      <c r="XES1329" s="5"/>
    </row>
    <row r="1330" spans="1:16373">
      <c r="A1330" s="10">
        <v>1328</v>
      </c>
      <c r="B1330" s="11" t="s">
        <v>1669</v>
      </c>
      <c r="C1330" s="12">
        <v>2434</v>
      </c>
      <c r="XES1330" s="5"/>
    </row>
    <row r="1331" spans="1:16373">
      <c r="A1331" s="10">
        <v>1329</v>
      </c>
      <c r="B1331" s="11" t="s">
        <v>1670</v>
      </c>
      <c r="C1331" s="12">
        <v>2395</v>
      </c>
      <c r="XES1331" s="5"/>
    </row>
    <row r="1332" spans="1:16373">
      <c r="A1332" s="10">
        <v>1330</v>
      </c>
      <c r="B1332" s="11" t="s">
        <v>1671</v>
      </c>
      <c r="C1332" s="12">
        <v>2395</v>
      </c>
      <c r="XES1332" s="5"/>
    </row>
    <row r="1333" spans="1:16373">
      <c r="A1333" s="10">
        <v>1331</v>
      </c>
      <c r="B1333" s="11" t="s">
        <v>1672</v>
      </c>
      <c r="C1333" s="12">
        <v>2395</v>
      </c>
      <c r="XES1333" s="5"/>
    </row>
    <row r="1334" spans="1:16373">
      <c r="A1334" s="10">
        <v>1332</v>
      </c>
      <c r="B1334" s="11" t="s">
        <v>1673</v>
      </c>
      <c r="C1334" s="12">
        <v>2446</v>
      </c>
      <c r="XES1334" s="5"/>
    </row>
    <row r="1335" spans="1:16373">
      <c r="A1335" s="10">
        <v>1333</v>
      </c>
      <c r="B1335" s="11" t="s">
        <v>1674</v>
      </c>
      <c r="C1335" s="12">
        <v>2395</v>
      </c>
      <c r="XES1335" s="5"/>
    </row>
    <row r="1336" spans="1:16373">
      <c r="A1336" s="10">
        <v>1334</v>
      </c>
      <c r="B1336" s="11" t="s">
        <v>1675</v>
      </c>
      <c r="C1336" s="12">
        <v>2395</v>
      </c>
      <c r="XES1336" s="5"/>
    </row>
    <row r="1337" spans="1:16373">
      <c r="A1337" s="10">
        <v>1335</v>
      </c>
      <c r="B1337" s="11" t="s">
        <v>1676</v>
      </c>
      <c r="C1337" s="12">
        <v>2425</v>
      </c>
      <c r="XES1337" s="5"/>
    </row>
    <row r="1338" spans="1:16373">
      <c r="A1338" s="10">
        <v>1336</v>
      </c>
      <c r="B1338" s="11" t="s">
        <v>1677</v>
      </c>
      <c r="C1338" s="12">
        <v>2395</v>
      </c>
      <c r="XES1338" s="5"/>
    </row>
    <row r="1339" spans="1:16373">
      <c r="A1339" s="10">
        <v>1337</v>
      </c>
      <c r="B1339" s="11" t="s">
        <v>1678</v>
      </c>
      <c r="C1339" s="12">
        <v>2395</v>
      </c>
      <c r="XES1339" s="5"/>
    </row>
    <row r="1340" spans="1:16373">
      <c r="A1340" s="10">
        <v>1338</v>
      </c>
      <c r="B1340" s="11" t="s">
        <v>1679</v>
      </c>
      <c r="C1340" s="12">
        <v>2539</v>
      </c>
      <c r="XES1340" s="5"/>
    </row>
    <row r="1341" spans="1:16373">
      <c r="A1341" s="10">
        <v>1339</v>
      </c>
      <c r="B1341" s="11" t="s">
        <v>1680</v>
      </c>
      <c r="C1341" s="12">
        <v>2434</v>
      </c>
      <c r="XES1341" s="5"/>
    </row>
    <row r="1342" spans="1:16373">
      <c r="A1342" s="10">
        <v>1340</v>
      </c>
      <c r="B1342" s="11" t="s">
        <v>1681</v>
      </c>
      <c r="C1342" s="12">
        <v>2398</v>
      </c>
      <c r="XES1342" s="5"/>
    </row>
    <row r="1343" spans="1:16373">
      <c r="A1343" s="10">
        <v>1341</v>
      </c>
      <c r="B1343" s="11" t="s">
        <v>1682</v>
      </c>
      <c r="C1343" s="12">
        <v>2395</v>
      </c>
      <c r="XES1343" s="5"/>
    </row>
    <row r="1344" spans="1:16373">
      <c r="A1344" s="10">
        <v>1342</v>
      </c>
      <c r="B1344" s="11" t="s">
        <v>1683</v>
      </c>
      <c r="C1344" s="12">
        <v>2395</v>
      </c>
      <c r="XES1344" s="5"/>
    </row>
    <row r="1345" spans="1:16373">
      <c r="A1345" s="10">
        <v>1343</v>
      </c>
      <c r="B1345" s="11" t="s">
        <v>1684</v>
      </c>
      <c r="C1345" s="12">
        <v>2395</v>
      </c>
      <c r="XES1345" s="5"/>
    </row>
    <row r="1346" spans="1:16373">
      <c r="A1346" s="10">
        <v>1344</v>
      </c>
      <c r="B1346" s="11" t="s">
        <v>1685</v>
      </c>
      <c r="C1346" s="12">
        <v>2395</v>
      </c>
      <c r="XES1346" s="5"/>
    </row>
    <row r="1347" spans="1:16373">
      <c r="A1347" s="10">
        <v>1345</v>
      </c>
      <c r="B1347" s="11" t="s">
        <v>1686</v>
      </c>
      <c r="C1347" s="12">
        <v>2395</v>
      </c>
      <c r="XES1347" s="5"/>
    </row>
    <row r="1348" spans="1:16373">
      <c r="A1348" s="10">
        <v>1346</v>
      </c>
      <c r="B1348" s="11" t="s">
        <v>1687</v>
      </c>
      <c r="C1348" s="12">
        <v>2497</v>
      </c>
      <c r="XES1348" s="5"/>
    </row>
    <row r="1349" spans="1:16373">
      <c r="A1349" s="10">
        <v>1347</v>
      </c>
      <c r="B1349" s="11" t="s">
        <v>1688</v>
      </c>
      <c r="C1349" s="12">
        <v>2395</v>
      </c>
      <c r="XES1349" s="5"/>
    </row>
    <row r="1350" spans="1:16373">
      <c r="A1350" s="10">
        <v>1348</v>
      </c>
      <c r="B1350" s="11" t="s">
        <v>1689</v>
      </c>
      <c r="C1350" s="12">
        <v>2419</v>
      </c>
      <c r="XES1350" s="5"/>
    </row>
    <row r="1351" spans="1:16373">
      <c r="A1351" s="10">
        <v>1349</v>
      </c>
      <c r="B1351" s="11" t="s">
        <v>1690</v>
      </c>
      <c r="C1351" s="12">
        <v>2431</v>
      </c>
      <c r="XES1351" s="5"/>
    </row>
    <row r="1352" spans="1:16373">
      <c r="A1352" s="10">
        <v>1350</v>
      </c>
      <c r="B1352" s="11" t="s">
        <v>1691</v>
      </c>
      <c r="C1352" s="12">
        <v>2395</v>
      </c>
      <c r="XES1352" s="5"/>
    </row>
    <row r="1353" spans="1:16373">
      <c r="A1353" s="10">
        <v>1351</v>
      </c>
      <c r="B1353" s="11" t="s">
        <v>1692</v>
      </c>
      <c r="C1353" s="12">
        <v>2395</v>
      </c>
      <c r="XES1353" s="5"/>
    </row>
    <row r="1354" spans="1:16373">
      <c r="A1354" s="10">
        <v>1352</v>
      </c>
      <c r="B1354" s="11" t="s">
        <v>1693</v>
      </c>
      <c r="C1354" s="12">
        <v>2395</v>
      </c>
      <c r="XES1354" s="5"/>
    </row>
    <row r="1355" spans="1:16373">
      <c r="A1355" s="10">
        <v>1353</v>
      </c>
      <c r="B1355" s="11" t="s">
        <v>1694</v>
      </c>
      <c r="C1355" s="12">
        <v>2434</v>
      </c>
      <c r="XES1355" s="5"/>
    </row>
    <row r="1356" spans="1:16373">
      <c r="A1356" s="10">
        <v>1354</v>
      </c>
      <c r="B1356" s="11" t="s">
        <v>1695</v>
      </c>
      <c r="C1356" s="12">
        <v>2395</v>
      </c>
      <c r="XES1356" s="5"/>
    </row>
    <row r="1357" spans="1:16373">
      <c r="A1357" s="10">
        <v>1355</v>
      </c>
      <c r="B1357" s="11" t="s">
        <v>1696</v>
      </c>
      <c r="C1357" s="12">
        <v>2437</v>
      </c>
      <c r="XES1357" s="5"/>
    </row>
    <row r="1358" spans="1:16373">
      <c r="A1358" s="10">
        <v>1356</v>
      </c>
      <c r="B1358" s="11" t="s">
        <v>1697</v>
      </c>
      <c r="C1358" s="12">
        <v>2395</v>
      </c>
      <c r="XES1358" s="5"/>
    </row>
    <row r="1359" spans="1:16373">
      <c r="A1359" s="10">
        <v>1357</v>
      </c>
      <c r="B1359" s="11" t="s">
        <v>1698</v>
      </c>
      <c r="C1359" s="12">
        <v>2395</v>
      </c>
      <c r="XES1359" s="5"/>
    </row>
    <row r="1360" spans="1:16373">
      <c r="A1360" s="10">
        <v>1358</v>
      </c>
      <c r="B1360" s="11" t="s">
        <v>1699</v>
      </c>
      <c r="C1360" s="12">
        <v>1478</v>
      </c>
      <c r="XES1360" s="5"/>
    </row>
    <row r="1361" spans="1:16373">
      <c r="A1361" s="10">
        <v>1359</v>
      </c>
      <c r="B1361" s="11" t="s">
        <v>1700</v>
      </c>
      <c r="C1361" s="12">
        <v>958</v>
      </c>
      <c r="XES1361" s="5"/>
    </row>
    <row r="1362" spans="1:16373">
      <c r="A1362" s="10">
        <v>1360</v>
      </c>
      <c r="B1362" s="11" t="s">
        <v>1701</v>
      </c>
      <c r="C1362" s="12">
        <v>479</v>
      </c>
      <c r="XES1362" s="5"/>
    </row>
    <row r="1363" spans="1:16373">
      <c r="A1363" s="10">
        <v>1361</v>
      </c>
      <c r="B1363" s="11" t="s">
        <v>1702</v>
      </c>
      <c r="C1363" s="12">
        <v>479</v>
      </c>
      <c r="XES1363" s="5"/>
    </row>
    <row r="1364" spans="1:16373">
      <c r="A1364" s="10">
        <v>1362</v>
      </c>
      <c r="B1364" s="11" t="s">
        <v>1703</v>
      </c>
      <c r="C1364" s="12">
        <v>1437</v>
      </c>
      <c r="XES1364" s="5"/>
    </row>
    <row r="1365" spans="1:16373">
      <c r="A1365" s="10">
        <v>1363</v>
      </c>
      <c r="B1365" s="11" t="s">
        <v>1704</v>
      </c>
      <c r="C1365" s="12">
        <v>1146</v>
      </c>
      <c r="XES1365" s="5"/>
    </row>
    <row r="1366" spans="1:16373">
      <c r="A1366" s="10">
        <v>1364</v>
      </c>
      <c r="B1366" s="11" t="s">
        <v>1705</v>
      </c>
      <c r="C1366" s="12">
        <v>1437</v>
      </c>
      <c r="XES1366" s="5"/>
    </row>
    <row r="1367" spans="1:16373">
      <c r="A1367" s="10">
        <v>1365</v>
      </c>
      <c r="B1367" s="11" t="s">
        <v>1706</v>
      </c>
      <c r="C1367" s="12">
        <v>1437</v>
      </c>
      <c r="XES1367" s="5"/>
    </row>
    <row r="1368" spans="1:16373">
      <c r="A1368" s="10">
        <v>1366</v>
      </c>
      <c r="B1368" s="11" t="s">
        <v>1707</v>
      </c>
      <c r="C1368" s="12">
        <v>2395</v>
      </c>
      <c r="XES1368" s="5"/>
    </row>
    <row r="1369" spans="1:16373">
      <c r="A1369" s="10">
        <v>1367</v>
      </c>
      <c r="B1369" s="11" t="s">
        <v>1708</v>
      </c>
      <c r="C1369" s="12">
        <v>2395</v>
      </c>
      <c r="XES1369" s="5"/>
    </row>
    <row r="1370" spans="1:16373">
      <c r="A1370" s="10">
        <v>1368</v>
      </c>
      <c r="B1370" s="11" t="s">
        <v>1709</v>
      </c>
      <c r="C1370" s="12">
        <v>2410</v>
      </c>
      <c r="XES1370" s="5"/>
    </row>
    <row r="1371" spans="1:16373">
      <c r="A1371" s="10">
        <v>1369</v>
      </c>
      <c r="B1371" s="11" t="s">
        <v>1710</v>
      </c>
      <c r="C1371" s="12">
        <v>2395</v>
      </c>
      <c r="XES1371" s="5"/>
    </row>
    <row r="1372" spans="1:16373">
      <c r="A1372" s="10">
        <v>1370</v>
      </c>
      <c r="B1372" s="11" t="s">
        <v>1711</v>
      </c>
      <c r="C1372" s="12">
        <v>2395</v>
      </c>
      <c r="XES1372" s="5"/>
    </row>
    <row r="1373" spans="1:16373">
      <c r="A1373" s="10">
        <v>1371</v>
      </c>
      <c r="B1373" s="11" t="s">
        <v>1712</v>
      </c>
      <c r="C1373" s="12">
        <v>2395</v>
      </c>
      <c r="XES1373" s="5"/>
    </row>
    <row r="1374" spans="1:16373">
      <c r="A1374" s="10">
        <v>1372</v>
      </c>
      <c r="B1374" s="11" t="s">
        <v>556</v>
      </c>
      <c r="C1374" s="12">
        <v>2533</v>
      </c>
      <c r="XES1374" s="5"/>
    </row>
    <row r="1375" spans="1:16373">
      <c r="A1375" s="10">
        <v>1373</v>
      </c>
      <c r="B1375" s="11" t="s">
        <v>1713</v>
      </c>
      <c r="C1375" s="12">
        <v>2630</v>
      </c>
      <c r="XES1375" s="5"/>
    </row>
    <row r="1376" spans="1:16373">
      <c r="A1376" s="10">
        <v>1374</v>
      </c>
      <c r="B1376" s="11" t="s">
        <v>1714</v>
      </c>
      <c r="C1376" s="12">
        <v>2395</v>
      </c>
      <c r="XES1376" s="5"/>
    </row>
    <row r="1377" spans="1:16373">
      <c r="A1377" s="10">
        <v>1375</v>
      </c>
      <c r="B1377" s="11" t="s">
        <v>1715</v>
      </c>
      <c r="C1377" s="12">
        <v>2395</v>
      </c>
      <c r="XES1377" s="5"/>
    </row>
    <row r="1378" spans="1:16373">
      <c r="A1378" s="10">
        <v>1376</v>
      </c>
      <c r="B1378" s="11" t="s">
        <v>1075</v>
      </c>
      <c r="C1378" s="12">
        <v>2395</v>
      </c>
      <c r="XES1378" s="5"/>
    </row>
    <row r="1379" spans="1:16373">
      <c r="A1379" s="10">
        <v>1377</v>
      </c>
      <c r="B1379" s="11" t="s">
        <v>1716</v>
      </c>
      <c r="C1379" s="12">
        <v>2395</v>
      </c>
      <c r="XES1379" s="5"/>
    </row>
    <row r="1380" spans="1:16373">
      <c r="A1380" s="10">
        <v>1378</v>
      </c>
      <c r="B1380" s="11" t="s">
        <v>1717</v>
      </c>
      <c r="C1380" s="12">
        <v>2395</v>
      </c>
      <c r="XES1380" s="5"/>
    </row>
    <row r="1381" spans="1:16373">
      <c r="A1381" s="10">
        <v>1379</v>
      </c>
      <c r="B1381" s="11" t="s">
        <v>1718</v>
      </c>
      <c r="C1381" s="12">
        <v>2395</v>
      </c>
      <c r="XES1381" s="5"/>
    </row>
    <row r="1382" spans="1:16373">
      <c r="A1382" s="10">
        <v>1380</v>
      </c>
      <c r="B1382" s="11" t="s">
        <v>1719</v>
      </c>
      <c r="C1382" s="12">
        <v>2428</v>
      </c>
      <c r="XES1382" s="5"/>
    </row>
    <row r="1383" spans="1:16373">
      <c r="A1383" s="10">
        <v>1381</v>
      </c>
      <c r="B1383" s="11" t="s">
        <v>1720</v>
      </c>
      <c r="C1383" s="12">
        <v>2476</v>
      </c>
      <c r="XES1383" s="5"/>
    </row>
    <row r="1384" spans="1:16373">
      <c r="A1384" s="10">
        <v>1382</v>
      </c>
      <c r="B1384" s="11" t="s">
        <v>1721</v>
      </c>
      <c r="C1384" s="12">
        <v>2604</v>
      </c>
      <c r="XES1384" s="5"/>
    </row>
    <row r="1385" spans="1:16373">
      <c r="A1385" s="10">
        <v>1383</v>
      </c>
      <c r="B1385" s="11" t="s">
        <v>1722</v>
      </c>
      <c r="C1385" s="12">
        <v>2395</v>
      </c>
      <c r="XES1385" s="5"/>
    </row>
    <row r="1386" spans="1:16373">
      <c r="A1386" s="10">
        <v>1384</v>
      </c>
      <c r="B1386" s="11" t="s">
        <v>1723</v>
      </c>
      <c r="C1386" s="12">
        <v>2395</v>
      </c>
      <c r="XES1386" s="5"/>
    </row>
    <row r="1387" spans="1:16373">
      <c r="A1387" s="10">
        <v>1385</v>
      </c>
      <c r="B1387" s="11" t="s">
        <v>1724</v>
      </c>
      <c r="C1387" s="12">
        <v>2617</v>
      </c>
      <c r="XES1387" s="5"/>
    </row>
    <row r="1388" spans="1:16373">
      <c r="A1388" s="10">
        <v>1386</v>
      </c>
      <c r="B1388" s="11" t="s">
        <v>1725</v>
      </c>
      <c r="C1388" s="12">
        <v>2395</v>
      </c>
      <c r="XES1388" s="5"/>
    </row>
    <row r="1389" spans="1:16373">
      <c r="A1389" s="10">
        <v>1387</v>
      </c>
      <c r="B1389" s="11" t="s">
        <v>1726</v>
      </c>
      <c r="C1389" s="12">
        <v>2395</v>
      </c>
      <c r="XES1389" s="5"/>
    </row>
    <row r="1390" spans="1:16373">
      <c r="A1390" s="10">
        <v>1388</v>
      </c>
      <c r="B1390" s="11" t="s">
        <v>1727</v>
      </c>
      <c r="C1390" s="12">
        <v>2395</v>
      </c>
      <c r="XES1390" s="5"/>
    </row>
    <row r="1391" spans="1:16373">
      <c r="A1391" s="10">
        <v>1389</v>
      </c>
      <c r="B1391" s="11" t="s">
        <v>1728</v>
      </c>
      <c r="C1391" s="12">
        <v>2562</v>
      </c>
      <c r="XES1391" s="5"/>
    </row>
    <row r="1392" spans="1:16373">
      <c r="A1392" s="10">
        <v>1390</v>
      </c>
      <c r="B1392" s="11" t="s">
        <v>1729</v>
      </c>
      <c r="C1392" s="12">
        <v>2395</v>
      </c>
      <c r="XES1392" s="5"/>
    </row>
    <row r="1393" spans="1:16373">
      <c r="A1393" s="10">
        <v>1391</v>
      </c>
      <c r="B1393" s="11" t="s">
        <v>1730</v>
      </c>
      <c r="C1393" s="12">
        <v>2395</v>
      </c>
      <c r="XES1393" s="5"/>
    </row>
    <row r="1394" spans="1:16373">
      <c r="A1394" s="10">
        <v>1392</v>
      </c>
      <c r="B1394" s="11" t="s">
        <v>1731</v>
      </c>
      <c r="C1394" s="12">
        <v>2395</v>
      </c>
      <c r="XES1394" s="5"/>
    </row>
    <row r="1395" spans="1:16373">
      <c r="A1395" s="10">
        <v>1393</v>
      </c>
      <c r="B1395" s="11" t="s">
        <v>1732</v>
      </c>
      <c r="C1395" s="12">
        <v>2560</v>
      </c>
      <c r="XES1395" s="5"/>
    </row>
    <row r="1396" spans="1:16373">
      <c r="A1396" s="10">
        <v>1394</v>
      </c>
      <c r="B1396" s="11" t="s">
        <v>1733</v>
      </c>
      <c r="C1396" s="12">
        <v>2449</v>
      </c>
      <c r="XES1396" s="5"/>
    </row>
    <row r="1397" spans="1:16373">
      <c r="A1397" s="10">
        <v>1395</v>
      </c>
      <c r="B1397" s="11" t="s">
        <v>1734</v>
      </c>
      <c r="C1397" s="12">
        <v>2395</v>
      </c>
      <c r="XES1397" s="5"/>
    </row>
    <row r="1398" spans="1:16373">
      <c r="A1398" s="10">
        <v>1396</v>
      </c>
      <c r="B1398" s="11" t="s">
        <v>1735</v>
      </c>
      <c r="C1398" s="12">
        <v>2395</v>
      </c>
      <c r="XES1398" s="5"/>
    </row>
    <row r="1399" spans="1:16373">
      <c r="A1399" s="10">
        <v>1397</v>
      </c>
      <c r="B1399" s="11" t="s">
        <v>1736</v>
      </c>
      <c r="C1399" s="12">
        <v>2395</v>
      </c>
      <c r="XES1399" s="5"/>
    </row>
    <row r="1400" spans="1:16373">
      <c r="A1400" s="10">
        <v>1398</v>
      </c>
      <c r="B1400" s="11" t="s">
        <v>1737</v>
      </c>
      <c r="C1400" s="12">
        <v>2395</v>
      </c>
      <c r="XES1400" s="5"/>
    </row>
    <row r="1401" spans="1:16373">
      <c r="A1401" s="10">
        <v>1399</v>
      </c>
      <c r="B1401" s="11" t="s">
        <v>1738</v>
      </c>
      <c r="C1401" s="12">
        <v>2395</v>
      </c>
      <c r="XES1401" s="5"/>
    </row>
    <row r="1402" spans="1:16373">
      <c r="A1402" s="10">
        <v>1400</v>
      </c>
      <c r="B1402" s="11" t="s">
        <v>1739</v>
      </c>
      <c r="C1402" s="12">
        <v>2395</v>
      </c>
      <c r="XES1402" s="5"/>
    </row>
    <row r="1403" spans="1:16373">
      <c r="A1403" s="10">
        <v>1401</v>
      </c>
      <c r="B1403" s="11" t="s">
        <v>1740</v>
      </c>
      <c r="C1403" s="12">
        <v>2395</v>
      </c>
      <c r="XES1403" s="5"/>
    </row>
    <row r="1404" spans="1:16373">
      <c r="A1404" s="10">
        <v>1402</v>
      </c>
      <c r="B1404" s="11" t="s">
        <v>1741</v>
      </c>
      <c r="C1404" s="12">
        <v>2536</v>
      </c>
      <c r="XES1404" s="5"/>
    </row>
    <row r="1405" spans="1:16373">
      <c r="A1405" s="10">
        <v>1403</v>
      </c>
      <c r="B1405" s="11" t="s">
        <v>560</v>
      </c>
      <c r="C1405" s="12">
        <v>2395</v>
      </c>
      <c r="XES1405" s="5"/>
    </row>
    <row r="1406" spans="1:16373">
      <c r="A1406" s="10">
        <v>1404</v>
      </c>
      <c r="B1406" s="11" t="s">
        <v>1742</v>
      </c>
      <c r="C1406" s="12">
        <v>2557</v>
      </c>
      <c r="XES1406" s="5"/>
    </row>
    <row r="1407" spans="1:16373">
      <c r="A1407" s="10">
        <v>1405</v>
      </c>
      <c r="B1407" s="11" t="s">
        <v>1743</v>
      </c>
      <c r="C1407" s="12">
        <v>2395</v>
      </c>
      <c r="XES1407" s="5"/>
    </row>
    <row r="1408" spans="1:16373">
      <c r="A1408" s="10">
        <v>1406</v>
      </c>
      <c r="B1408" s="11" t="s">
        <v>1744</v>
      </c>
      <c r="C1408" s="12">
        <v>2395</v>
      </c>
      <c r="XES1408" s="5"/>
    </row>
    <row r="1409" spans="1:16373">
      <c r="A1409" s="10">
        <v>1407</v>
      </c>
      <c r="B1409" s="11" t="s">
        <v>1745</v>
      </c>
      <c r="C1409" s="12">
        <v>2395</v>
      </c>
      <c r="XES1409" s="5"/>
    </row>
    <row r="1410" spans="1:16373">
      <c r="A1410" s="10">
        <v>1408</v>
      </c>
      <c r="B1410" s="11" t="s">
        <v>1746</v>
      </c>
      <c r="C1410" s="12">
        <v>2395</v>
      </c>
      <c r="XES1410" s="5"/>
    </row>
    <row r="1411" spans="1:16373">
      <c r="A1411" s="10">
        <v>1409</v>
      </c>
      <c r="B1411" s="11" t="s">
        <v>1747</v>
      </c>
      <c r="C1411" s="12">
        <v>2461</v>
      </c>
      <c r="XES1411" s="5"/>
    </row>
    <row r="1412" spans="1:16373">
      <c r="A1412" s="10">
        <v>1410</v>
      </c>
      <c r="B1412" s="11" t="s">
        <v>1748</v>
      </c>
      <c r="C1412" s="12">
        <v>2395</v>
      </c>
      <c r="XES1412" s="5"/>
    </row>
    <row r="1413" spans="1:16373">
      <c r="A1413" s="10">
        <v>1411</v>
      </c>
      <c r="B1413" s="11" t="s">
        <v>1749</v>
      </c>
      <c r="C1413" s="12">
        <v>2395</v>
      </c>
      <c r="XES1413" s="5"/>
    </row>
    <row r="1414" spans="1:16373">
      <c r="A1414" s="10">
        <v>1412</v>
      </c>
      <c r="B1414" s="11" t="s">
        <v>1750</v>
      </c>
      <c r="C1414" s="12">
        <v>2395</v>
      </c>
      <c r="XES1414" s="5"/>
    </row>
    <row r="1415" spans="1:16373">
      <c r="A1415" s="10">
        <v>1413</v>
      </c>
      <c r="B1415" s="11" t="s">
        <v>1751</v>
      </c>
      <c r="C1415" s="12">
        <v>2395</v>
      </c>
      <c r="XES1415" s="5"/>
    </row>
    <row r="1416" spans="1:16373">
      <c r="A1416" s="10">
        <v>1414</v>
      </c>
      <c r="B1416" s="11" t="s">
        <v>1752</v>
      </c>
      <c r="C1416" s="12">
        <v>2395</v>
      </c>
      <c r="XES1416" s="5"/>
    </row>
    <row r="1417" spans="1:16373">
      <c r="A1417" s="10">
        <v>1415</v>
      </c>
      <c r="B1417" s="11" t="s">
        <v>1753</v>
      </c>
      <c r="C1417" s="12">
        <v>2395</v>
      </c>
      <c r="XES1417" s="5"/>
    </row>
    <row r="1418" spans="1:16373">
      <c r="A1418" s="10">
        <v>1416</v>
      </c>
      <c r="B1418" s="11" t="s">
        <v>1754</v>
      </c>
      <c r="C1418" s="12">
        <v>2395</v>
      </c>
      <c r="XES1418" s="5"/>
    </row>
    <row r="1419" spans="1:16373">
      <c r="A1419" s="10">
        <v>1417</v>
      </c>
      <c r="B1419" s="11" t="s">
        <v>1755</v>
      </c>
      <c r="C1419" s="12">
        <v>2410</v>
      </c>
      <c r="XES1419" s="5"/>
    </row>
    <row r="1420" spans="1:16373">
      <c r="A1420" s="10">
        <v>1418</v>
      </c>
      <c r="B1420" s="11" t="s">
        <v>1756</v>
      </c>
      <c r="C1420" s="12">
        <v>2395</v>
      </c>
      <c r="XES1420" s="5"/>
    </row>
    <row r="1421" spans="1:16373">
      <c r="A1421" s="10">
        <v>1419</v>
      </c>
      <c r="B1421" s="11" t="s">
        <v>1757</v>
      </c>
      <c r="C1421" s="12">
        <v>2395</v>
      </c>
      <c r="XES1421" s="5"/>
    </row>
    <row r="1422" spans="1:16373">
      <c r="A1422" s="10">
        <v>1420</v>
      </c>
      <c r="B1422" s="11" t="s">
        <v>1758</v>
      </c>
      <c r="C1422" s="12">
        <v>2395</v>
      </c>
      <c r="XES1422" s="5"/>
    </row>
    <row r="1423" spans="1:16373">
      <c r="A1423" s="10">
        <v>1421</v>
      </c>
      <c r="B1423" s="11" t="s">
        <v>1759</v>
      </c>
      <c r="C1423" s="12">
        <v>2395</v>
      </c>
      <c r="XES1423" s="5"/>
    </row>
    <row r="1424" spans="1:16373">
      <c r="A1424" s="10">
        <v>1422</v>
      </c>
      <c r="B1424" s="11" t="s">
        <v>1760</v>
      </c>
      <c r="C1424" s="12">
        <v>2395</v>
      </c>
      <c r="XES1424" s="5"/>
    </row>
    <row r="1425" spans="1:16373">
      <c r="A1425" s="10">
        <v>1423</v>
      </c>
      <c r="B1425" s="11" t="s">
        <v>1761</v>
      </c>
      <c r="C1425" s="12">
        <v>2494</v>
      </c>
      <c r="XES1425" s="5"/>
    </row>
    <row r="1426" spans="1:16373">
      <c r="A1426" s="10">
        <v>1424</v>
      </c>
      <c r="B1426" s="11" t="s">
        <v>1762</v>
      </c>
      <c r="C1426" s="12">
        <v>2395</v>
      </c>
      <c r="XES1426" s="5"/>
    </row>
    <row r="1427" spans="1:16373">
      <c r="A1427" s="10">
        <v>1425</v>
      </c>
      <c r="B1427" s="11" t="s">
        <v>1763</v>
      </c>
      <c r="C1427" s="12">
        <v>1916</v>
      </c>
      <c r="XES1427" s="5"/>
    </row>
    <row r="1428" spans="1:16373">
      <c r="A1428" s="10">
        <v>1426</v>
      </c>
      <c r="B1428" s="11" t="s">
        <v>1764</v>
      </c>
      <c r="C1428" s="12">
        <v>2404</v>
      </c>
      <c r="XES1428" s="5"/>
    </row>
    <row r="1429" spans="1:16373">
      <c r="A1429" s="10">
        <v>1427</v>
      </c>
      <c r="B1429" s="11" t="s">
        <v>1765</v>
      </c>
      <c r="C1429" s="12">
        <v>2395</v>
      </c>
      <c r="XES1429" s="5"/>
    </row>
    <row r="1430" spans="1:16373">
      <c r="A1430" s="10">
        <v>1428</v>
      </c>
      <c r="B1430" s="11" t="s">
        <v>1766</v>
      </c>
      <c r="C1430" s="12">
        <v>2395</v>
      </c>
      <c r="XES1430" s="5"/>
    </row>
    <row r="1431" spans="1:16373">
      <c r="A1431" s="10">
        <v>1429</v>
      </c>
      <c r="B1431" s="11" t="s">
        <v>629</v>
      </c>
      <c r="C1431" s="12">
        <v>2509</v>
      </c>
      <c r="XES1431" s="5"/>
    </row>
    <row r="1432" spans="1:16373">
      <c r="A1432" s="10">
        <v>1430</v>
      </c>
      <c r="B1432" s="11" t="s">
        <v>1767</v>
      </c>
      <c r="C1432" s="12">
        <v>2545</v>
      </c>
      <c r="XES1432" s="5"/>
    </row>
    <row r="1433" spans="1:16373">
      <c r="A1433" s="10">
        <v>1431</v>
      </c>
      <c r="B1433" s="11" t="s">
        <v>1768</v>
      </c>
      <c r="C1433" s="12">
        <v>2542</v>
      </c>
      <c r="XES1433" s="5"/>
    </row>
    <row r="1434" spans="1:16373">
      <c r="A1434" s="10">
        <v>1432</v>
      </c>
      <c r="B1434" s="11" t="s">
        <v>1769</v>
      </c>
      <c r="C1434" s="12">
        <v>2395</v>
      </c>
      <c r="XES1434" s="5"/>
    </row>
    <row r="1435" spans="1:16373">
      <c r="A1435" s="10">
        <v>1433</v>
      </c>
      <c r="B1435" s="11" t="s">
        <v>1770</v>
      </c>
      <c r="C1435" s="12">
        <v>2491</v>
      </c>
      <c r="XES1435" s="5"/>
    </row>
    <row r="1436" spans="1:16373">
      <c r="A1436" s="10">
        <v>1434</v>
      </c>
      <c r="B1436" s="11" t="s">
        <v>1771</v>
      </c>
      <c r="C1436" s="12">
        <v>2434</v>
      </c>
      <c r="XES1436" s="5"/>
    </row>
    <row r="1437" spans="1:16373">
      <c r="A1437" s="10">
        <v>1435</v>
      </c>
      <c r="B1437" s="11" t="s">
        <v>1772</v>
      </c>
      <c r="C1437" s="12">
        <v>2395</v>
      </c>
      <c r="XES1437" s="5"/>
    </row>
    <row r="1438" spans="1:16373">
      <c r="A1438" s="10">
        <v>1436</v>
      </c>
      <c r="B1438" s="11" t="s">
        <v>1773</v>
      </c>
      <c r="C1438" s="12">
        <v>2395</v>
      </c>
      <c r="XES1438" s="5"/>
    </row>
    <row r="1439" spans="1:16373">
      <c r="A1439" s="10">
        <v>1437</v>
      </c>
      <c r="B1439" s="11" t="s">
        <v>1774</v>
      </c>
      <c r="C1439" s="12">
        <v>2437</v>
      </c>
      <c r="XES1439" s="5"/>
    </row>
    <row r="1440" spans="1:16373">
      <c r="A1440" s="10">
        <v>1438</v>
      </c>
      <c r="B1440" s="11" t="s">
        <v>1775</v>
      </c>
      <c r="C1440" s="12">
        <v>2395</v>
      </c>
      <c r="XES1440" s="5"/>
    </row>
    <row r="1441" spans="1:16373">
      <c r="A1441" s="10">
        <v>1439</v>
      </c>
      <c r="B1441" s="11" t="s">
        <v>1776</v>
      </c>
      <c r="C1441" s="12">
        <v>2686</v>
      </c>
      <c r="XES1441" s="5"/>
    </row>
    <row r="1442" spans="1:16373">
      <c r="A1442" s="10">
        <v>1440</v>
      </c>
      <c r="B1442" s="11" t="s">
        <v>1777</v>
      </c>
      <c r="C1442" s="12">
        <v>2395</v>
      </c>
      <c r="XES1442" s="5"/>
    </row>
    <row r="1443" spans="1:16373">
      <c r="A1443" s="10">
        <v>1441</v>
      </c>
      <c r="B1443" s="11" t="s">
        <v>1778</v>
      </c>
      <c r="C1443" s="12">
        <v>2395</v>
      </c>
      <c r="XES1443" s="5"/>
    </row>
    <row r="1444" spans="1:16373">
      <c r="A1444" s="10">
        <v>1442</v>
      </c>
      <c r="B1444" s="11" t="s">
        <v>1779</v>
      </c>
      <c r="C1444" s="12">
        <v>2482</v>
      </c>
      <c r="XES1444" s="5"/>
    </row>
    <row r="1445" spans="1:16373">
      <c r="A1445" s="10">
        <v>1443</v>
      </c>
      <c r="B1445" s="11" t="s">
        <v>1780</v>
      </c>
      <c r="C1445" s="12">
        <v>2419</v>
      </c>
      <c r="XES1445" s="5"/>
    </row>
    <row r="1446" spans="1:16373">
      <c r="A1446" s="10">
        <v>1444</v>
      </c>
      <c r="B1446" s="11" t="s">
        <v>1781</v>
      </c>
      <c r="C1446" s="12">
        <v>2539</v>
      </c>
      <c r="XES1446" s="5"/>
    </row>
    <row r="1447" spans="1:16373">
      <c r="A1447" s="10">
        <v>1445</v>
      </c>
      <c r="B1447" s="11" t="s">
        <v>1782</v>
      </c>
      <c r="C1447" s="12">
        <v>2395</v>
      </c>
      <c r="XES1447" s="5"/>
    </row>
    <row r="1448" spans="1:16373">
      <c r="A1448" s="10">
        <v>1446</v>
      </c>
      <c r="B1448" s="11" t="s">
        <v>1783</v>
      </c>
      <c r="C1448" s="12">
        <v>2577</v>
      </c>
      <c r="XES1448" s="5"/>
    </row>
    <row r="1449" spans="1:16373">
      <c r="A1449" s="10">
        <v>1447</v>
      </c>
      <c r="B1449" s="11" t="s">
        <v>1784</v>
      </c>
      <c r="C1449" s="12">
        <v>2395</v>
      </c>
      <c r="XES1449" s="5"/>
    </row>
    <row r="1450" spans="1:16373">
      <c r="A1450" s="10">
        <v>1448</v>
      </c>
      <c r="B1450" s="11" t="s">
        <v>1785</v>
      </c>
      <c r="C1450" s="12">
        <v>2395</v>
      </c>
      <c r="XES1450" s="5"/>
    </row>
    <row r="1451" spans="1:16373">
      <c r="A1451" s="10">
        <v>1449</v>
      </c>
      <c r="B1451" s="11" t="s">
        <v>1786</v>
      </c>
      <c r="C1451" s="12">
        <v>2395</v>
      </c>
      <c r="XES1451" s="5"/>
    </row>
    <row r="1452" spans="1:16373">
      <c r="A1452" s="10">
        <v>1450</v>
      </c>
      <c r="B1452" s="11" t="s">
        <v>1787</v>
      </c>
      <c r="C1452" s="12">
        <v>2395</v>
      </c>
      <c r="XES1452" s="5"/>
    </row>
    <row r="1453" spans="1:16373">
      <c r="A1453" s="10">
        <v>1451</v>
      </c>
      <c r="B1453" s="11" t="s">
        <v>1788</v>
      </c>
      <c r="C1453" s="12">
        <v>2395</v>
      </c>
      <c r="XES1453" s="5"/>
    </row>
    <row r="1454" spans="1:16373">
      <c r="A1454" s="10">
        <v>1452</v>
      </c>
      <c r="B1454" s="11" t="s">
        <v>1789</v>
      </c>
      <c r="C1454" s="12">
        <v>2395</v>
      </c>
      <c r="XES1454" s="5"/>
    </row>
    <row r="1455" spans="1:16373">
      <c r="A1455" s="10">
        <v>1453</v>
      </c>
      <c r="B1455" s="11" t="s">
        <v>1790</v>
      </c>
      <c r="C1455" s="12">
        <v>1512</v>
      </c>
      <c r="XES1455" s="5"/>
    </row>
    <row r="1456" spans="1:16373">
      <c r="A1456" s="10">
        <v>1454</v>
      </c>
      <c r="B1456" s="11" t="s">
        <v>1791</v>
      </c>
      <c r="C1456" s="12">
        <v>1437</v>
      </c>
      <c r="XES1456" s="5"/>
    </row>
    <row r="1457" spans="1:16373">
      <c r="A1457" s="10">
        <v>1455</v>
      </c>
      <c r="B1457" s="11" t="s">
        <v>1792</v>
      </c>
      <c r="C1457" s="12">
        <v>1461</v>
      </c>
      <c r="XES1457" s="5"/>
    </row>
    <row r="1458" spans="1:16373">
      <c r="A1458" s="10">
        <v>1456</v>
      </c>
      <c r="B1458" s="11" t="s">
        <v>1793</v>
      </c>
      <c r="C1458" s="12">
        <v>2395</v>
      </c>
      <c r="XES1458" s="5"/>
    </row>
    <row r="1459" spans="1:16373">
      <c r="A1459" s="10">
        <v>1457</v>
      </c>
      <c r="B1459" s="11" t="s">
        <v>1794</v>
      </c>
      <c r="C1459" s="12">
        <v>2395</v>
      </c>
      <c r="XES1459" s="5"/>
    </row>
    <row r="1460" spans="1:16373">
      <c r="A1460" s="10">
        <v>1458</v>
      </c>
      <c r="B1460" s="11" t="s">
        <v>1795</v>
      </c>
      <c r="C1460" s="12">
        <v>2395</v>
      </c>
      <c r="XES1460" s="5"/>
    </row>
    <row r="1461" spans="1:16373">
      <c r="A1461" s="10">
        <v>1459</v>
      </c>
      <c r="B1461" s="11" t="s">
        <v>1796</v>
      </c>
      <c r="C1461" s="12">
        <v>2425</v>
      </c>
      <c r="XES1461" s="5"/>
    </row>
    <row r="1462" spans="1:16373">
      <c r="A1462" s="10">
        <v>1460</v>
      </c>
      <c r="B1462" s="11" t="s">
        <v>1122</v>
      </c>
      <c r="C1462" s="12">
        <v>2395</v>
      </c>
      <c r="XES1462" s="5"/>
    </row>
    <row r="1463" spans="1:16373">
      <c r="A1463" s="10">
        <v>1461</v>
      </c>
      <c r="B1463" s="11" t="s">
        <v>1797</v>
      </c>
      <c r="C1463" s="12">
        <v>2395</v>
      </c>
      <c r="XES1463" s="5"/>
    </row>
    <row r="1464" spans="1:16373">
      <c r="A1464" s="10">
        <v>1462</v>
      </c>
      <c r="B1464" s="11" t="s">
        <v>1798</v>
      </c>
      <c r="C1464" s="12">
        <v>2395</v>
      </c>
      <c r="XES1464" s="5"/>
    </row>
    <row r="1465" spans="1:16373">
      <c r="A1465" s="10">
        <v>1463</v>
      </c>
      <c r="B1465" s="11" t="s">
        <v>1799</v>
      </c>
      <c r="C1465" s="12">
        <v>2482</v>
      </c>
      <c r="XES1465" s="5"/>
    </row>
    <row r="1466" spans="1:16373">
      <c r="A1466" s="10">
        <v>1464</v>
      </c>
      <c r="B1466" s="11" t="s">
        <v>1800</v>
      </c>
      <c r="C1466" s="12">
        <v>2395</v>
      </c>
      <c r="XES1466" s="5"/>
    </row>
    <row r="1467" spans="1:16373">
      <c r="A1467" s="10">
        <v>1465</v>
      </c>
      <c r="B1467" s="11" t="s">
        <v>1801</v>
      </c>
      <c r="C1467" s="12">
        <v>2395</v>
      </c>
      <c r="XES1467" s="5"/>
    </row>
    <row r="1468" spans="1:16373">
      <c r="A1468" s="10">
        <v>1466</v>
      </c>
      <c r="B1468" s="11" t="s">
        <v>1802</v>
      </c>
      <c r="C1468" s="12">
        <v>2395</v>
      </c>
      <c r="XES1468" s="5"/>
    </row>
    <row r="1469" spans="1:16373">
      <c r="A1469" s="10">
        <v>1467</v>
      </c>
      <c r="B1469" s="11" t="s">
        <v>1803</v>
      </c>
      <c r="C1469" s="12">
        <v>2395</v>
      </c>
      <c r="XES1469" s="5"/>
    </row>
    <row r="1470" spans="1:16373">
      <c r="A1470" s="10">
        <v>1468</v>
      </c>
      <c r="B1470" s="11" t="s">
        <v>1804</v>
      </c>
      <c r="C1470" s="12">
        <v>2404</v>
      </c>
      <c r="XES1470" s="5"/>
    </row>
    <row r="1471" spans="1:16373">
      <c r="A1471" s="10">
        <v>1469</v>
      </c>
      <c r="B1471" s="11" t="s">
        <v>1805</v>
      </c>
      <c r="C1471" s="12">
        <v>2395</v>
      </c>
      <c r="XES1471" s="5"/>
    </row>
    <row r="1472" spans="1:16373">
      <c r="A1472" s="10">
        <v>1470</v>
      </c>
      <c r="B1472" s="11" t="s">
        <v>1806</v>
      </c>
      <c r="C1472" s="12">
        <v>2395</v>
      </c>
      <c r="XES1472" s="5"/>
    </row>
    <row r="1473" spans="1:16373">
      <c r="A1473" s="10">
        <v>1471</v>
      </c>
      <c r="B1473" s="11" t="s">
        <v>1807</v>
      </c>
      <c r="C1473" s="12">
        <v>2395</v>
      </c>
      <c r="XES1473" s="5"/>
    </row>
    <row r="1474" spans="1:16373">
      <c r="A1474" s="10">
        <v>1472</v>
      </c>
      <c r="B1474" s="11" t="s">
        <v>1808</v>
      </c>
      <c r="C1474" s="12">
        <v>1478</v>
      </c>
      <c r="XES1474" s="5"/>
    </row>
    <row r="1475" spans="1:16373">
      <c r="A1475" s="10">
        <v>1473</v>
      </c>
      <c r="B1475" s="11" t="s">
        <v>1809</v>
      </c>
      <c r="C1475" s="12">
        <v>958</v>
      </c>
      <c r="XES1475" s="5"/>
    </row>
    <row r="1476" spans="1:16373">
      <c r="A1476" s="10">
        <v>1474</v>
      </c>
      <c r="B1476" s="11" t="s">
        <v>1810</v>
      </c>
      <c r="C1476" s="12">
        <v>479</v>
      </c>
      <c r="XES1476" s="5"/>
    </row>
    <row r="1477" spans="1:16373">
      <c r="A1477" s="10">
        <v>1475</v>
      </c>
      <c r="B1477" s="11" t="s">
        <v>1811</v>
      </c>
      <c r="C1477" s="12">
        <v>558</v>
      </c>
      <c r="XES1477" s="5"/>
    </row>
    <row r="1478" spans="1:16373">
      <c r="A1478" s="10">
        <v>1476</v>
      </c>
      <c r="B1478" s="11" t="s">
        <v>1812</v>
      </c>
      <c r="C1478" s="12">
        <v>479</v>
      </c>
      <c r="XES1478" s="5"/>
    </row>
    <row r="1479" spans="1:16373">
      <c r="A1479" s="10">
        <v>1477</v>
      </c>
      <c r="B1479" s="11" t="s">
        <v>1813</v>
      </c>
      <c r="C1479" s="12">
        <v>1262</v>
      </c>
      <c r="XES1479" s="5"/>
    </row>
    <row r="1480" spans="1:16373">
      <c r="A1480" s="10">
        <v>1478</v>
      </c>
      <c r="B1480" s="11" t="s">
        <v>1814</v>
      </c>
      <c r="C1480" s="12">
        <v>479</v>
      </c>
      <c r="XES1480" s="5"/>
    </row>
    <row r="1481" spans="1:16373">
      <c r="A1481" s="10">
        <v>1479</v>
      </c>
      <c r="B1481" s="11" t="s">
        <v>1815</v>
      </c>
      <c r="C1481" s="12">
        <v>2395</v>
      </c>
      <c r="XES1481" s="5"/>
    </row>
    <row r="1482" spans="1:16373">
      <c r="A1482" s="10">
        <v>1480</v>
      </c>
      <c r="B1482" s="11" t="s">
        <v>1816</v>
      </c>
      <c r="C1482" s="12">
        <v>2395</v>
      </c>
      <c r="XES1482" s="5"/>
    </row>
    <row r="1483" spans="1:16373">
      <c r="A1483" s="10">
        <v>1481</v>
      </c>
      <c r="B1483" s="11" t="s">
        <v>1817</v>
      </c>
      <c r="C1483" s="12">
        <v>2395</v>
      </c>
      <c r="XES1483" s="5"/>
    </row>
    <row r="1484" spans="1:16373">
      <c r="A1484" s="10">
        <v>1482</v>
      </c>
      <c r="B1484" s="11" t="s">
        <v>1818</v>
      </c>
      <c r="C1484" s="12">
        <v>2395</v>
      </c>
      <c r="XES1484" s="5"/>
    </row>
    <row r="1485" spans="1:16373">
      <c r="A1485" s="10">
        <v>1483</v>
      </c>
      <c r="B1485" s="11" t="s">
        <v>1819</v>
      </c>
      <c r="C1485" s="12">
        <v>2395</v>
      </c>
      <c r="XES1485" s="5"/>
    </row>
    <row r="1486" spans="1:16373">
      <c r="A1486" s="10">
        <v>1484</v>
      </c>
      <c r="B1486" s="11" t="s">
        <v>1820</v>
      </c>
      <c r="C1486" s="12">
        <v>2395</v>
      </c>
      <c r="XES1486" s="5"/>
    </row>
    <row r="1487" spans="1:16373">
      <c r="A1487" s="10">
        <v>1485</v>
      </c>
      <c r="B1487" s="11" t="s">
        <v>1821</v>
      </c>
      <c r="C1487" s="12">
        <v>2395</v>
      </c>
      <c r="XES1487" s="5"/>
    </row>
    <row r="1488" spans="1:16373">
      <c r="A1488" s="10">
        <v>1486</v>
      </c>
      <c r="B1488" s="11" t="s">
        <v>1822</v>
      </c>
      <c r="C1488" s="12">
        <v>2425</v>
      </c>
      <c r="XES1488" s="5"/>
    </row>
    <row r="1489" spans="1:16373">
      <c r="A1489" s="10">
        <v>1487</v>
      </c>
      <c r="B1489" s="11" t="s">
        <v>1823</v>
      </c>
      <c r="C1489" s="12">
        <v>2395</v>
      </c>
      <c r="XES1489" s="5"/>
    </row>
    <row r="1490" spans="1:16373">
      <c r="A1490" s="10">
        <v>1488</v>
      </c>
      <c r="B1490" s="11" t="s">
        <v>1824</v>
      </c>
      <c r="C1490" s="12">
        <v>2539</v>
      </c>
      <c r="XES1490" s="5"/>
    </row>
    <row r="1491" spans="1:16373">
      <c r="A1491" s="10">
        <v>1489</v>
      </c>
      <c r="B1491" s="11" t="s">
        <v>1825</v>
      </c>
      <c r="C1491" s="12">
        <v>2395</v>
      </c>
      <c r="XES1491" s="5"/>
    </row>
    <row r="1492" spans="1:16373">
      <c r="A1492" s="10">
        <v>1490</v>
      </c>
      <c r="B1492" s="11" t="s">
        <v>1826</v>
      </c>
      <c r="C1492" s="12">
        <v>2395</v>
      </c>
      <c r="XES1492" s="5"/>
    </row>
    <row r="1493" spans="1:16373">
      <c r="A1493" s="10">
        <v>1491</v>
      </c>
      <c r="B1493" s="11" t="s">
        <v>1827</v>
      </c>
      <c r="C1493" s="12">
        <v>2395</v>
      </c>
      <c r="XES1493" s="5"/>
    </row>
    <row r="1494" spans="1:16373">
      <c r="A1494" s="10">
        <v>1492</v>
      </c>
      <c r="B1494" s="11" t="s">
        <v>1828</v>
      </c>
      <c r="C1494" s="12">
        <v>2395</v>
      </c>
      <c r="XES1494" s="5"/>
    </row>
    <row r="1495" spans="1:16373">
      <c r="A1495" s="10">
        <v>1493</v>
      </c>
      <c r="B1495" s="11" t="s">
        <v>1829</v>
      </c>
      <c r="C1495" s="12">
        <v>2395</v>
      </c>
      <c r="XES1495" s="5"/>
    </row>
    <row r="1496" spans="1:16373">
      <c r="A1496" s="10">
        <v>1494</v>
      </c>
      <c r="B1496" s="11" t="s">
        <v>1830</v>
      </c>
      <c r="C1496" s="12">
        <v>2395</v>
      </c>
      <c r="XES1496" s="5"/>
    </row>
    <row r="1497" spans="1:16373">
      <c r="A1497" s="10">
        <v>1495</v>
      </c>
      <c r="B1497" s="11" t="s">
        <v>1831</v>
      </c>
      <c r="C1497" s="12">
        <v>2395</v>
      </c>
      <c r="XES1497" s="5"/>
    </row>
    <row r="1498" spans="1:16373">
      <c r="A1498" s="10">
        <v>1496</v>
      </c>
      <c r="B1498" s="11" t="s">
        <v>1832</v>
      </c>
      <c r="C1498" s="12">
        <v>2395</v>
      </c>
      <c r="XES1498" s="5"/>
    </row>
    <row r="1499" spans="1:16373">
      <c r="A1499" s="10">
        <v>1497</v>
      </c>
      <c r="B1499" s="11" t="s">
        <v>1833</v>
      </c>
      <c r="C1499" s="12">
        <v>2515</v>
      </c>
      <c r="XES1499" s="5"/>
    </row>
    <row r="1500" spans="1:16373">
      <c r="A1500" s="10">
        <v>1498</v>
      </c>
      <c r="B1500" s="11" t="s">
        <v>1834</v>
      </c>
      <c r="C1500" s="12">
        <v>2395</v>
      </c>
      <c r="XES1500" s="5"/>
    </row>
    <row r="1501" spans="1:16373">
      <c r="A1501" s="10">
        <v>1499</v>
      </c>
      <c r="B1501" s="11" t="s">
        <v>1835</v>
      </c>
      <c r="C1501" s="12">
        <v>2506</v>
      </c>
      <c r="XES1501" s="5"/>
    </row>
    <row r="1502" spans="1:16373">
      <c r="A1502" s="10">
        <v>1500</v>
      </c>
      <c r="B1502" s="11" t="s">
        <v>1836</v>
      </c>
      <c r="C1502" s="12">
        <v>2543</v>
      </c>
      <c r="XES1502" s="5"/>
    </row>
    <row r="1503" spans="1:16373">
      <c r="A1503" s="10">
        <v>1501</v>
      </c>
      <c r="B1503" s="11" t="s">
        <v>1837</v>
      </c>
      <c r="C1503" s="12">
        <v>2395</v>
      </c>
      <c r="XES1503" s="5"/>
    </row>
    <row r="1504" spans="1:16373">
      <c r="A1504" s="10">
        <v>1502</v>
      </c>
      <c r="B1504" s="11" t="s">
        <v>1838</v>
      </c>
      <c r="C1504" s="12">
        <v>2395</v>
      </c>
      <c r="XES1504" s="5"/>
    </row>
    <row r="1505" spans="1:16373">
      <c r="A1505" s="10">
        <v>1503</v>
      </c>
      <c r="B1505" s="11" t="s">
        <v>1839</v>
      </c>
      <c r="C1505" s="12">
        <v>2533</v>
      </c>
      <c r="XES1505" s="5"/>
    </row>
    <row r="1506" spans="1:16373">
      <c r="A1506" s="10">
        <v>1504</v>
      </c>
      <c r="B1506" s="11" t="s">
        <v>1840</v>
      </c>
      <c r="C1506" s="12">
        <v>2395</v>
      </c>
      <c r="XES1506" s="5"/>
    </row>
    <row r="1507" spans="1:16373">
      <c r="A1507" s="10">
        <v>1505</v>
      </c>
      <c r="B1507" s="11" t="s">
        <v>1841</v>
      </c>
      <c r="C1507" s="12">
        <v>2395</v>
      </c>
      <c r="XES1507" s="5"/>
    </row>
    <row r="1508" spans="1:16373">
      <c r="A1508" s="10">
        <v>1506</v>
      </c>
      <c r="B1508" s="11" t="s">
        <v>1842</v>
      </c>
      <c r="C1508" s="12">
        <v>2395</v>
      </c>
      <c r="XES1508" s="5"/>
    </row>
    <row r="1509" spans="1:16373">
      <c r="A1509" s="10">
        <v>1507</v>
      </c>
      <c r="B1509" s="11" t="s">
        <v>1843</v>
      </c>
      <c r="C1509" s="12">
        <v>2395</v>
      </c>
      <c r="XES1509" s="5"/>
    </row>
    <row r="1510" spans="1:16373">
      <c r="A1510" s="10">
        <v>1508</v>
      </c>
      <c r="B1510" s="11" t="s">
        <v>1844</v>
      </c>
      <c r="C1510" s="12">
        <v>2395</v>
      </c>
      <c r="XES1510" s="5"/>
    </row>
    <row r="1511" spans="1:16373">
      <c r="A1511" s="10">
        <v>1509</v>
      </c>
      <c r="B1511" s="11" t="s">
        <v>1845</v>
      </c>
      <c r="C1511" s="12">
        <v>2395</v>
      </c>
      <c r="XES1511" s="5"/>
    </row>
    <row r="1512" spans="1:16373">
      <c r="A1512" s="10">
        <v>1510</v>
      </c>
      <c r="B1512" s="11" t="s">
        <v>1846</v>
      </c>
      <c r="C1512" s="12">
        <v>2599</v>
      </c>
      <c r="XES1512" s="5"/>
    </row>
    <row r="1513" spans="1:16373">
      <c r="A1513" s="10">
        <v>1511</v>
      </c>
      <c r="B1513" s="11" t="s">
        <v>1847</v>
      </c>
      <c r="C1513" s="12">
        <v>2395</v>
      </c>
      <c r="XES1513" s="5"/>
    </row>
    <row r="1514" spans="1:16373">
      <c r="A1514" s="10">
        <v>1512</v>
      </c>
      <c r="B1514" s="11" t="s">
        <v>1848</v>
      </c>
      <c r="C1514" s="12">
        <v>2434</v>
      </c>
      <c r="XES1514" s="5"/>
    </row>
    <row r="1515" spans="1:16373">
      <c r="A1515" s="10">
        <v>1513</v>
      </c>
      <c r="B1515" s="11" t="s">
        <v>1849</v>
      </c>
      <c r="C1515" s="12">
        <v>2410</v>
      </c>
      <c r="XES1515" s="5"/>
    </row>
    <row r="1516" spans="1:16373">
      <c r="A1516" s="10">
        <v>1514</v>
      </c>
      <c r="B1516" s="11" t="s">
        <v>1850</v>
      </c>
      <c r="C1516" s="12">
        <v>2509</v>
      </c>
      <c r="XES1516" s="5"/>
    </row>
    <row r="1517" spans="1:16373">
      <c r="A1517" s="10">
        <v>1515</v>
      </c>
      <c r="B1517" s="11" t="s">
        <v>1851</v>
      </c>
      <c r="C1517" s="12">
        <v>2395</v>
      </c>
      <c r="XES1517" s="5"/>
    </row>
    <row r="1518" spans="1:16373">
      <c r="A1518" s="10">
        <v>1516</v>
      </c>
      <c r="B1518" s="11" t="s">
        <v>1852</v>
      </c>
      <c r="C1518" s="12">
        <v>2395</v>
      </c>
      <c r="XES1518" s="5"/>
    </row>
    <row r="1519" spans="1:16373">
      <c r="A1519" s="10">
        <v>1517</v>
      </c>
      <c r="B1519" s="11" t="s">
        <v>1853</v>
      </c>
      <c r="C1519" s="12">
        <v>2395</v>
      </c>
      <c r="XES1519" s="5"/>
    </row>
    <row r="1520" spans="1:16373">
      <c r="A1520" s="10">
        <v>1518</v>
      </c>
      <c r="B1520" s="11" t="s">
        <v>1854</v>
      </c>
      <c r="C1520" s="12">
        <v>2395</v>
      </c>
      <c r="XES1520" s="5"/>
    </row>
    <row r="1521" spans="1:16373">
      <c r="A1521" s="10">
        <v>1519</v>
      </c>
      <c r="B1521" s="11" t="s">
        <v>1855</v>
      </c>
      <c r="C1521" s="12">
        <v>2395</v>
      </c>
      <c r="XES1521" s="5"/>
    </row>
    <row r="1522" spans="1:16373">
      <c r="A1522" s="10">
        <v>1520</v>
      </c>
      <c r="B1522" s="11" t="s">
        <v>1856</v>
      </c>
      <c r="C1522" s="12">
        <v>2395</v>
      </c>
      <c r="XES1522" s="5"/>
    </row>
    <row r="1523" spans="1:16373">
      <c r="A1523" s="10">
        <v>1521</v>
      </c>
      <c r="B1523" s="11" t="s">
        <v>1857</v>
      </c>
      <c r="C1523" s="12">
        <v>2395</v>
      </c>
      <c r="XES1523" s="5"/>
    </row>
    <row r="1524" spans="1:16373">
      <c r="A1524" s="10">
        <v>1522</v>
      </c>
      <c r="B1524" s="11" t="s">
        <v>1858</v>
      </c>
      <c r="C1524" s="12">
        <v>2395</v>
      </c>
      <c r="XES1524" s="5"/>
    </row>
    <row r="1525" spans="1:16373">
      <c r="A1525" s="10">
        <v>1523</v>
      </c>
      <c r="B1525" s="11" t="s">
        <v>580</v>
      </c>
      <c r="C1525" s="12">
        <v>1437</v>
      </c>
      <c r="XES1525" s="5"/>
    </row>
    <row r="1526" spans="1:16373">
      <c r="A1526" s="10">
        <v>1524</v>
      </c>
      <c r="B1526" s="11" t="s">
        <v>674</v>
      </c>
      <c r="C1526" s="12">
        <v>2395</v>
      </c>
      <c r="XES1526" s="5"/>
    </row>
    <row r="1527" spans="1:16373">
      <c r="A1527" s="10">
        <v>1525</v>
      </c>
      <c r="B1527" s="11" t="s">
        <v>1859</v>
      </c>
      <c r="C1527" s="12">
        <v>2419</v>
      </c>
      <c r="XES1527" s="5"/>
    </row>
    <row r="1528" spans="1:16373">
      <c r="A1528" s="10">
        <v>1526</v>
      </c>
      <c r="B1528" s="11" t="s">
        <v>1860</v>
      </c>
      <c r="C1528" s="12">
        <v>2395</v>
      </c>
      <c r="XES1528" s="5"/>
    </row>
    <row r="1529" spans="1:16373">
      <c r="A1529" s="10">
        <v>1527</v>
      </c>
      <c r="B1529" s="11" t="s">
        <v>1861</v>
      </c>
      <c r="C1529" s="12">
        <v>2422</v>
      </c>
      <c r="XES1529" s="5"/>
    </row>
    <row r="1530" spans="1:16373">
      <c r="A1530" s="10">
        <v>1528</v>
      </c>
      <c r="B1530" s="11" t="s">
        <v>1862</v>
      </c>
      <c r="C1530" s="12">
        <v>2443</v>
      </c>
      <c r="XES1530" s="5"/>
    </row>
    <row r="1531" spans="1:16373">
      <c r="A1531" s="10">
        <v>1529</v>
      </c>
      <c r="B1531" s="11" t="s">
        <v>1863</v>
      </c>
      <c r="C1531" s="12">
        <v>2395</v>
      </c>
      <c r="XES1531" s="5"/>
    </row>
    <row r="1532" spans="1:16373">
      <c r="A1532" s="10">
        <v>1530</v>
      </c>
      <c r="B1532" s="11" t="s">
        <v>1864</v>
      </c>
      <c r="C1532" s="12">
        <v>2395</v>
      </c>
      <c r="XES1532" s="5"/>
    </row>
    <row r="1533" spans="1:16373">
      <c r="A1533" s="10">
        <v>1531</v>
      </c>
      <c r="B1533" s="11" t="s">
        <v>1865</v>
      </c>
      <c r="C1533" s="12">
        <v>2443</v>
      </c>
      <c r="XES1533" s="5"/>
    </row>
    <row r="1534" spans="1:16373">
      <c r="A1534" s="10">
        <v>1532</v>
      </c>
      <c r="B1534" s="11" t="s">
        <v>1866</v>
      </c>
      <c r="C1534" s="12">
        <v>2395</v>
      </c>
      <c r="XES1534" s="5"/>
    </row>
    <row r="1535" spans="1:16373">
      <c r="A1535" s="10">
        <v>1533</v>
      </c>
      <c r="B1535" s="11" t="s">
        <v>1867</v>
      </c>
      <c r="C1535" s="12">
        <v>2395</v>
      </c>
      <c r="XES1535" s="5"/>
    </row>
    <row r="1536" spans="1:16373">
      <c r="A1536" s="10">
        <v>1534</v>
      </c>
      <c r="B1536" s="11" t="s">
        <v>1868</v>
      </c>
      <c r="C1536" s="12">
        <v>2395</v>
      </c>
      <c r="XES1536" s="5"/>
    </row>
    <row r="1537" spans="1:16373">
      <c r="A1537" s="10">
        <v>1535</v>
      </c>
      <c r="B1537" s="11" t="s">
        <v>1869</v>
      </c>
      <c r="C1537" s="12">
        <v>2422</v>
      </c>
      <c r="XES1537" s="5"/>
    </row>
    <row r="1538" spans="1:16373">
      <c r="A1538" s="10">
        <v>1536</v>
      </c>
      <c r="B1538" s="11" t="s">
        <v>1870</v>
      </c>
      <c r="C1538" s="12">
        <v>2395</v>
      </c>
      <c r="XES1538" s="5"/>
    </row>
    <row r="1539" spans="1:16373">
      <c r="A1539" s="10">
        <v>1537</v>
      </c>
      <c r="B1539" s="11" t="s">
        <v>1871</v>
      </c>
      <c r="C1539" s="12">
        <v>2407</v>
      </c>
      <c r="XES1539" s="5"/>
    </row>
    <row r="1540" spans="1:16373">
      <c r="A1540" s="10">
        <v>1538</v>
      </c>
      <c r="B1540" s="11" t="s">
        <v>1872</v>
      </c>
      <c r="C1540" s="12">
        <v>2395</v>
      </c>
      <c r="XES1540" s="5"/>
    </row>
    <row r="1541" spans="1:16373">
      <c r="A1541" s="10">
        <v>1539</v>
      </c>
      <c r="B1541" s="11" t="s">
        <v>1873</v>
      </c>
      <c r="C1541" s="12">
        <v>2395</v>
      </c>
      <c r="XES1541" s="5"/>
    </row>
    <row r="1542" spans="1:16373">
      <c r="A1542" s="10">
        <v>1540</v>
      </c>
      <c r="B1542" s="11" t="s">
        <v>1874</v>
      </c>
      <c r="C1542" s="12">
        <v>2395</v>
      </c>
      <c r="XES1542" s="5"/>
    </row>
    <row r="1543" spans="1:16373">
      <c r="A1543" s="10">
        <v>1541</v>
      </c>
      <c r="B1543" s="11" t="s">
        <v>1875</v>
      </c>
      <c r="C1543" s="12">
        <v>2395</v>
      </c>
      <c r="XES1543" s="5"/>
    </row>
    <row r="1544" spans="1:16373">
      <c r="A1544" s="10">
        <v>1542</v>
      </c>
      <c r="B1544" s="11" t="s">
        <v>1876</v>
      </c>
      <c r="C1544" s="12">
        <v>2395</v>
      </c>
      <c r="XES1544" s="5"/>
    </row>
    <row r="1545" spans="1:16373">
      <c r="A1545" s="10">
        <v>1543</v>
      </c>
      <c r="B1545" s="11" t="s">
        <v>1877</v>
      </c>
      <c r="C1545" s="12">
        <v>2740</v>
      </c>
      <c r="XES1545" s="5"/>
    </row>
    <row r="1546" spans="1:16373">
      <c r="A1546" s="10">
        <v>1544</v>
      </c>
      <c r="B1546" s="11" t="s">
        <v>1878</v>
      </c>
      <c r="C1546" s="12">
        <v>2528</v>
      </c>
      <c r="XES1546" s="5"/>
    </row>
    <row r="1547" spans="1:16373">
      <c r="A1547" s="10">
        <v>1545</v>
      </c>
      <c r="B1547" s="11" t="s">
        <v>1879</v>
      </c>
      <c r="C1547" s="12">
        <v>2461</v>
      </c>
      <c r="XES1547" s="5"/>
    </row>
    <row r="1548" spans="1:16373">
      <c r="A1548" s="10">
        <v>1546</v>
      </c>
      <c r="B1548" s="11" t="s">
        <v>1880</v>
      </c>
      <c r="C1548" s="12">
        <v>2395</v>
      </c>
      <c r="XES1548" s="5"/>
    </row>
    <row r="1549" spans="1:16373">
      <c r="A1549" s="10">
        <v>1547</v>
      </c>
      <c r="B1549" s="11" t="s">
        <v>1881</v>
      </c>
      <c r="C1549" s="12">
        <v>2431</v>
      </c>
      <c r="XES1549" s="5"/>
    </row>
    <row r="1550" spans="1:16373">
      <c r="A1550" s="10">
        <v>1548</v>
      </c>
      <c r="B1550" s="11" t="s">
        <v>1882</v>
      </c>
      <c r="C1550" s="12">
        <v>2395</v>
      </c>
      <c r="XES1550" s="5"/>
    </row>
    <row r="1551" spans="1:16373">
      <c r="A1551" s="10">
        <v>1549</v>
      </c>
      <c r="B1551" s="11" t="s">
        <v>1883</v>
      </c>
      <c r="C1551" s="12">
        <v>2581</v>
      </c>
      <c r="XES1551" s="5"/>
    </row>
    <row r="1552" spans="1:16373">
      <c r="A1552" s="10">
        <v>1550</v>
      </c>
      <c r="B1552" s="11" t="s">
        <v>1884</v>
      </c>
      <c r="C1552" s="12">
        <v>2821</v>
      </c>
      <c r="XES1552" s="5"/>
    </row>
    <row r="1553" spans="1:16373">
      <c r="A1553" s="10">
        <v>1551</v>
      </c>
      <c r="B1553" s="11" t="s">
        <v>1885</v>
      </c>
      <c r="C1553" s="12">
        <v>2602</v>
      </c>
      <c r="XES1553" s="5"/>
    </row>
    <row r="1554" spans="1:16373">
      <c r="A1554" s="10">
        <v>1552</v>
      </c>
      <c r="B1554" s="11" t="s">
        <v>1886</v>
      </c>
      <c r="C1554" s="12">
        <v>2575</v>
      </c>
      <c r="XES1554" s="5"/>
    </row>
    <row r="1555" spans="1:16373">
      <c r="A1555" s="10">
        <v>1553</v>
      </c>
      <c r="B1555" s="11" t="s">
        <v>1887</v>
      </c>
      <c r="C1555" s="12">
        <v>2395</v>
      </c>
      <c r="XES1555" s="5"/>
    </row>
    <row r="1556" spans="1:16373">
      <c r="A1556" s="10">
        <v>1554</v>
      </c>
      <c r="B1556" s="11" t="s">
        <v>1888</v>
      </c>
      <c r="C1556" s="12">
        <v>2782</v>
      </c>
      <c r="XES1556" s="5"/>
    </row>
    <row r="1557" spans="1:16373">
      <c r="A1557" s="10">
        <v>1555</v>
      </c>
      <c r="B1557" s="11" t="s">
        <v>1889</v>
      </c>
      <c r="C1557" s="12">
        <v>2563</v>
      </c>
      <c r="XES1557" s="5"/>
    </row>
    <row r="1558" spans="1:16373">
      <c r="A1558" s="10">
        <v>1556</v>
      </c>
      <c r="B1558" s="11" t="s">
        <v>1890</v>
      </c>
      <c r="C1558" s="12">
        <v>2491</v>
      </c>
      <c r="XES1558" s="5"/>
    </row>
    <row r="1559" spans="1:16373">
      <c r="A1559" s="10">
        <v>1557</v>
      </c>
      <c r="B1559" s="11" t="s">
        <v>1891</v>
      </c>
      <c r="C1559" s="12">
        <v>2395</v>
      </c>
      <c r="XES1559" s="5"/>
    </row>
    <row r="1560" spans="1:16373">
      <c r="A1560" s="10">
        <v>1558</v>
      </c>
      <c r="B1560" s="11" t="s">
        <v>1892</v>
      </c>
      <c r="C1560" s="12">
        <v>2500</v>
      </c>
      <c r="XES1560" s="5"/>
    </row>
    <row r="1561" spans="1:16373">
      <c r="A1561" s="10">
        <v>1559</v>
      </c>
      <c r="B1561" s="11" t="s">
        <v>1893</v>
      </c>
      <c r="C1561" s="12">
        <v>2430</v>
      </c>
      <c r="XES1561" s="5"/>
    </row>
    <row r="1562" spans="1:16373">
      <c r="A1562" s="10">
        <v>1560</v>
      </c>
      <c r="B1562" s="11" t="s">
        <v>1894</v>
      </c>
      <c r="C1562" s="12">
        <v>2395</v>
      </c>
      <c r="XES1562" s="5"/>
    </row>
    <row r="1563" spans="1:16373">
      <c r="A1563" s="10">
        <v>1561</v>
      </c>
      <c r="B1563" s="11" t="s">
        <v>1895</v>
      </c>
      <c r="C1563" s="12">
        <v>2395</v>
      </c>
      <c r="XES1563" s="5"/>
    </row>
    <row r="1564" spans="1:16373">
      <c r="A1564" s="10">
        <v>1562</v>
      </c>
      <c r="B1564" s="11" t="s">
        <v>1896</v>
      </c>
      <c r="C1564" s="12">
        <v>2395</v>
      </c>
      <c r="XES1564" s="5"/>
    </row>
    <row r="1565" spans="1:16373">
      <c r="A1565" s="10">
        <v>1563</v>
      </c>
      <c r="B1565" s="11" t="s">
        <v>1897</v>
      </c>
      <c r="C1565" s="12">
        <v>2395</v>
      </c>
      <c r="XES1565" s="5"/>
    </row>
    <row r="1566" spans="1:16373">
      <c r="A1566" s="10">
        <v>1564</v>
      </c>
      <c r="B1566" s="11" t="s">
        <v>1898</v>
      </c>
      <c r="C1566" s="12">
        <v>2395</v>
      </c>
      <c r="XES1566" s="5"/>
    </row>
    <row r="1567" spans="1:16373">
      <c r="A1567" s="10">
        <v>1565</v>
      </c>
      <c r="B1567" s="11" t="s">
        <v>1899</v>
      </c>
      <c r="C1567" s="12">
        <v>2395</v>
      </c>
      <c r="XES1567" s="5"/>
    </row>
    <row r="1568" spans="1:16373">
      <c r="A1568" s="10">
        <v>1566</v>
      </c>
      <c r="B1568" s="11" t="s">
        <v>1900</v>
      </c>
      <c r="C1568" s="12">
        <v>2449</v>
      </c>
      <c r="XES1568" s="5"/>
    </row>
    <row r="1569" spans="1:16373">
      <c r="A1569" s="10">
        <v>1567</v>
      </c>
      <c r="B1569" s="11" t="s">
        <v>1901</v>
      </c>
      <c r="C1569" s="12">
        <v>2527</v>
      </c>
      <c r="XES1569" s="5"/>
    </row>
    <row r="1570" spans="1:16373">
      <c r="A1570" s="10">
        <v>1568</v>
      </c>
      <c r="B1570" s="11" t="s">
        <v>1902</v>
      </c>
      <c r="C1570" s="12">
        <v>2464</v>
      </c>
      <c r="XES1570" s="5"/>
    </row>
    <row r="1571" spans="1:16373">
      <c r="A1571" s="10">
        <v>1569</v>
      </c>
      <c r="B1571" s="11" t="s">
        <v>1903</v>
      </c>
      <c r="C1571" s="12">
        <v>2395</v>
      </c>
      <c r="XES1571" s="5"/>
    </row>
    <row r="1572" spans="1:16373">
      <c r="A1572" s="10">
        <v>1570</v>
      </c>
      <c r="B1572" s="11" t="s">
        <v>1904</v>
      </c>
      <c r="C1572" s="12">
        <v>2395</v>
      </c>
      <c r="XES1572" s="5"/>
    </row>
    <row r="1573" spans="1:16373">
      <c r="A1573" s="10">
        <v>1571</v>
      </c>
      <c r="B1573" s="11" t="s">
        <v>1905</v>
      </c>
      <c r="C1573" s="12">
        <v>2395</v>
      </c>
      <c r="XES1573" s="5"/>
    </row>
    <row r="1574" spans="1:16373">
      <c r="A1574" s="10">
        <v>1572</v>
      </c>
      <c r="B1574" s="11" t="s">
        <v>1906</v>
      </c>
      <c r="C1574" s="12">
        <v>2395</v>
      </c>
      <c r="XES1574" s="5"/>
    </row>
    <row r="1575" spans="1:16373">
      <c r="A1575" s="10">
        <v>1573</v>
      </c>
      <c r="B1575" s="11" t="s">
        <v>1907</v>
      </c>
      <c r="C1575" s="12">
        <v>2395</v>
      </c>
      <c r="XES1575" s="5"/>
    </row>
    <row r="1576" spans="1:16373">
      <c r="A1576" s="10">
        <v>1574</v>
      </c>
      <c r="B1576" s="11" t="s">
        <v>1908</v>
      </c>
      <c r="C1576" s="12">
        <v>2395</v>
      </c>
      <c r="XES1576" s="5"/>
    </row>
    <row r="1577" spans="1:16373">
      <c r="A1577" s="10">
        <v>1575</v>
      </c>
      <c r="B1577" s="11" t="s">
        <v>1909</v>
      </c>
      <c r="C1577" s="12">
        <v>2440</v>
      </c>
      <c r="XES1577" s="5"/>
    </row>
    <row r="1578" spans="1:16373">
      <c r="A1578" s="10">
        <v>1576</v>
      </c>
      <c r="B1578" s="11" t="s">
        <v>1910</v>
      </c>
      <c r="C1578" s="12">
        <v>2395</v>
      </c>
      <c r="XES1578" s="5"/>
    </row>
    <row r="1579" spans="1:16373">
      <c r="A1579" s="10">
        <v>1577</v>
      </c>
      <c r="B1579" s="11" t="s">
        <v>1911</v>
      </c>
      <c r="C1579" s="12">
        <v>2395</v>
      </c>
      <c r="XES1579" s="5"/>
    </row>
    <row r="1580" spans="1:16373">
      <c r="A1580" s="10">
        <v>1578</v>
      </c>
      <c r="B1580" s="11" t="s">
        <v>1912</v>
      </c>
      <c r="C1580" s="12">
        <v>2395</v>
      </c>
      <c r="XES1580" s="5"/>
    </row>
    <row r="1581" spans="1:16373">
      <c r="A1581" s="10">
        <v>1579</v>
      </c>
      <c r="B1581" s="11" t="s">
        <v>1913</v>
      </c>
      <c r="C1581" s="12">
        <v>2395</v>
      </c>
      <c r="XES1581" s="5"/>
    </row>
    <row r="1582" spans="1:16373">
      <c r="A1582" s="10">
        <v>1580</v>
      </c>
      <c r="B1582" s="11" t="s">
        <v>1914</v>
      </c>
      <c r="C1582" s="12">
        <v>2410</v>
      </c>
      <c r="XES1582" s="5"/>
    </row>
    <row r="1583" spans="1:16373">
      <c r="A1583" s="10">
        <v>1581</v>
      </c>
      <c r="B1583" s="11" t="s">
        <v>1915</v>
      </c>
      <c r="C1583" s="12">
        <v>2395</v>
      </c>
      <c r="XES1583" s="5"/>
    </row>
    <row r="1584" spans="1:16373">
      <c r="A1584" s="10">
        <v>1582</v>
      </c>
      <c r="B1584" s="11" t="s">
        <v>1916</v>
      </c>
      <c r="C1584" s="12">
        <v>2395</v>
      </c>
      <c r="XES1584" s="5"/>
    </row>
    <row r="1585" spans="1:16373">
      <c r="A1585" s="10">
        <v>1583</v>
      </c>
      <c r="B1585" s="11" t="s">
        <v>1917</v>
      </c>
      <c r="C1585" s="12">
        <v>2395</v>
      </c>
      <c r="XES1585" s="5"/>
    </row>
    <row r="1586" spans="1:16373">
      <c r="A1586" s="10">
        <v>1584</v>
      </c>
      <c r="B1586" s="11" t="s">
        <v>1918</v>
      </c>
      <c r="C1586" s="12">
        <v>1478</v>
      </c>
      <c r="XES1586" s="5"/>
    </row>
    <row r="1587" spans="1:16373">
      <c r="A1587" s="10">
        <v>1585</v>
      </c>
      <c r="B1587" s="11" t="s">
        <v>1919</v>
      </c>
      <c r="C1587" s="12">
        <v>479</v>
      </c>
      <c r="XES1587" s="5"/>
    </row>
    <row r="1588" spans="1:16373">
      <c r="A1588" s="10">
        <v>1586</v>
      </c>
      <c r="B1588" s="11" t="s">
        <v>1920</v>
      </c>
      <c r="C1588" s="12">
        <v>479</v>
      </c>
      <c r="XES1588" s="5"/>
    </row>
    <row r="1589" spans="1:16373">
      <c r="A1589" s="10">
        <v>1587</v>
      </c>
      <c r="B1589" s="11" t="s">
        <v>1921</v>
      </c>
      <c r="C1589" s="12">
        <v>1437</v>
      </c>
      <c r="XES1589" s="5"/>
    </row>
    <row r="1590" spans="1:16373">
      <c r="A1590" s="10">
        <v>1588</v>
      </c>
      <c r="B1590" s="11" t="s">
        <v>1922</v>
      </c>
      <c r="C1590" s="12">
        <v>1471</v>
      </c>
      <c r="XES1590" s="5"/>
    </row>
    <row r="1591" spans="1:16373">
      <c r="A1591" s="10">
        <v>1589</v>
      </c>
      <c r="B1591" s="11" t="s">
        <v>1923</v>
      </c>
      <c r="C1591" s="12">
        <v>2431</v>
      </c>
      <c r="XES1591" s="5"/>
    </row>
    <row r="1592" spans="1:16373">
      <c r="A1592" s="10">
        <v>1590</v>
      </c>
      <c r="B1592" s="11" t="s">
        <v>1924</v>
      </c>
      <c r="C1592" s="12">
        <v>2395</v>
      </c>
      <c r="XES1592" s="5"/>
    </row>
    <row r="1593" spans="1:16373">
      <c r="A1593" s="10">
        <v>1591</v>
      </c>
      <c r="B1593" s="11" t="s">
        <v>1925</v>
      </c>
      <c r="C1593" s="12">
        <v>2395</v>
      </c>
      <c r="XES1593" s="5"/>
    </row>
    <row r="1594" spans="1:16373">
      <c r="A1594" s="10">
        <v>1592</v>
      </c>
      <c r="B1594" s="11" t="s">
        <v>1926</v>
      </c>
      <c r="C1594" s="12">
        <v>2446</v>
      </c>
      <c r="XES1594" s="5"/>
    </row>
    <row r="1595" spans="1:16373">
      <c r="A1595" s="10">
        <v>1593</v>
      </c>
      <c r="B1595" s="11" t="s">
        <v>1927</v>
      </c>
      <c r="C1595" s="12">
        <v>2395</v>
      </c>
      <c r="XES1595" s="5"/>
    </row>
    <row r="1596" spans="1:16373">
      <c r="A1596" s="10">
        <v>1594</v>
      </c>
      <c r="B1596" s="11" t="s">
        <v>1928</v>
      </c>
      <c r="C1596" s="12">
        <v>2395</v>
      </c>
      <c r="XES1596" s="5"/>
    </row>
    <row r="1597" spans="1:16373">
      <c r="A1597" s="10">
        <v>1595</v>
      </c>
      <c r="B1597" s="11" t="s">
        <v>1929</v>
      </c>
      <c r="C1597" s="12">
        <v>2395</v>
      </c>
      <c r="XES1597" s="5"/>
    </row>
    <row r="1598" spans="1:16373">
      <c r="A1598" s="10">
        <v>1596</v>
      </c>
      <c r="B1598" s="11" t="s">
        <v>1930</v>
      </c>
      <c r="C1598" s="12">
        <v>2563</v>
      </c>
      <c r="XES1598" s="5"/>
    </row>
    <row r="1599" spans="1:16373">
      <c r="A1599" s="10">
        <v>1597</v>
      </c>
      <c r="B1599" s="11" t="s">
        <v>1931</v>
      </c>
      <c r="C1599" s="12">
        <v>2395</v>
      </c>
      <c r="XES1599" s="5"/>
    </row>
    <row r="1600" spans="1:16373">
      <c r="A1600" s="10">
        <v>1598</v>
      </c>
      <c r="B1600" s="11" t="s">
        <v>1932</v>
      </c>
      <c r="C1600" s="12">
        <v>2440</v>
      </c>
      <c r="XES1600" s="5"/>
    </row>
    <row r="1601" spans="1:16373">
      <c r="A1601" s="10">
        <v>1599</v>
      </c>
      <c r="B1601" s="11" t="s">
        <v>1933</v>
      </c>
      <c r="C1601" s="12">
        <v>2395</v>
      </c>
      <c r="XES1601" s="5"/>
    </row>
    <row r="1602" spans="1:16373">
      <c r="A1602" s="10">
        <v>1600</v>
      </c>
      <c r="B1602" s="11" t="s">
        <v>1934</v>
      </c>
      <c r="C1602" s="12">
        <v>2434</v>
      </c>
      <c r="XES1602" s="5"/>
    </row>
    <row r="1603" spans="1:16373">
      <c r="A1603" s="10">
        <v>1601</v>
      </c>
      <c r="B1603" s="11" t="s">
        <v>1935</v>
      </c>
      <c r="C1603" s="12">
        <v>2524</v>
      </c>
      <c r="XES1603" s="5"/>
    </row>
    <row r="1604" spans="1:16373">
      <c r="A1604" s="10">
        <v>1602</v>
      </c>
      <c r="B1604" s="11" t="s">
        <v>1936</v>
      </c>
      <c r="C1604" s="12">
        <v>2395</v>
      </c>
      <c r="XES1604" s="5"/>
    </row>
    <row r="1605" spans="1:16373">
      <c r="A1605" s="10">
        <v>1603</v>
      </c>
      <c r="B1605" s="11" t="s">
        <v>1937</v>
      </c>
      <c r="C1605" s="12">
        <v>2395</v>
      </c>
      <c r="XES1605" s="5"/>
    </row>
    <row r="1606" spans="1:16373">
      <c r="A1606" s="10">
        <v>1604</v>
      </c>
      <c r="B1606" s="11" t="s">
        <v>1938</v>
      </c>
      <c r="C1606" s="12">
        <v>2395</v>
      </c>
      <c r="XES1606" s="5"/>
    </row>
    <row r="1607" spans="1:16373">
      <c r="A1607" s="10">
        <v>1605</v>
      </c>
      <c r="B1607" s="11" t="s">
        <v>1939</v>
      </c>
      <c r="C1607" s="12">
        <v>2395</v>
      </c>
      <c r="XES1607" s="5"/>
    </row>
    <row r="1608" spans="1:16373">
      <c r="A1608" s="10">
        <v>1606</v>
      </c>
      <c r="B1608" s="11" t="s">
        <v>1940</v>
      </c>
      <c r="C1608" s="12">
        <v>2395</v>
      </c>
      <c r="XES1608" s="5"/>
    </row>
    <row r="1609" spans="1:16373">
      <c r="A1609" s="10">
        <v>1607</v>
      </c>
      <c r="B1609" s="11" t="s">
        <v>1941</v>
      </c>
      <c r="C1609" s="12">
        <v>2395</v>
      </c>
      <c r="XES1609" s="5"/>
    </row>
    <row r="1610" spans="1:16373">
      <c r="A1610" s="10">
        <v>1608</v>
      </c>
      <c r="B1610" s="11" t="s">
        <v>1942</v>
      </c>
      <c r="C1610" s="12">
        <v>2395</v>
      </c>
      <c r="XES1610" s="5"/>
    </row>
    <row r="1611" spans="1:16373">
      <c r="A1611" s="10">
        <v>1609</v>
      </c>
      <c r="B1611" s="11" t="s">
        <v>1943</v>
      </c>
      <c r="C1611" s="12">
        <v>2395</v>
      </c>
      <c r="XES1611" s="5"/>
    </row>
    <row r="1612" spans="1:16373">
      <c r="A1612" s="10">
        <v>1610</v>
      </c>
      <c r="B1612" s="11" t="s">
        <v>1944</v>
      </c>
      <c r="C1612" s="12">
        <v>2395</v>
      </c>
      <c r="XES1612" s="5"/>
    </row>
    <row r="1613" spans="1:16373">
      <c r="A1613" s="10">
        <v>1611</v>
      </c>
      <c r="B1613" s="11" t="s">
        <v>1945</v>
      </c>
      <c r="C1613" s="12">
        <v>2395</v>
      </c>
      <c r="XES1613" s="5"/>
    </row>
    <row r="1614" spans="1:16373">
      <c r="A1614" s="10">
        <v>1612</v>
      </c>
      <c r="B1614" s="11" t="s">
        <v>1946</v>
      </c>
      <c r="C1614" s="12">
        <v>2395</v>
      </c>
      <c r="XES1614" s="5"/>
    </row>
    <row r="1615" spans="1:16373">
      <c r="A1615" s="10">
        <v>1613</v>
      </c>
      <c r="B1615" s="11" t="s">
        <v>1947</v>
      </c>
      <c r="C1615" s="12">
        <v>2395</v>
      </c>
      <c r="XES1615" s="5"/>
    </row>
    <row r="1616" spans="1:16373">
      <c r="A1616" s="10">
        <v>1614</v>
      </c>
      <c r="B1616" s="11" t="s">
        <v>1948</v>
      </c>
      <c r="C1616" s="12">
        <v>2395</v>
      </c>
      <c r="XES1616" s="5"/>
    </row>
    <row r="1617" spans="1:16373">
      <c r="A1617" s="10">
        <v>1615</v>
      </c>
      <c r="B1617" s="11" t="s">
        <v>1949</v>
      </c>
      <c r="C1617" s="12">
        <v>2395</v>
      </c>
      <c r="XES1617" s="5"/>
    </row>
    <row r="1618" spans="1:16373">
      <c r="A1618" s="10">
        <v>1616</v>
      </c>
      <c r="B1618" s="11" t="s">
        <v>1950</v>
      </c>
      <c r="C1618" s="12">
        <v>2395</v>
      </c>
      <c r="XES1618" s="5"/>
    </row>
    <row r="1619" spans="1:16373">
      <c r="A1619" s="10">
        <v>1617</v>
      </c>
      <c r="B1619" s="11" t="s">
        <v>1951</v>
      </c>
      <c r="C1619" s="12">
        <v>2533</v>
      </c>
      <c r="XES1619" s="5"/>
    </row>
    <row r="1620" spans="1:16373">
      <c r="A1620" s="10">
        <v>1618</v>
      </c>
      <c r="B1620" s="11" t="s">
        <v>1952</v>
      </c>
      <c r="C1620" s="12">
        <v>2395</v>
      </c>
      <c r="XES1620" s="5"/>
    </row>
    <row r="1621" spans="1:16373">
      <c r="A1621" s="10">
        <v>1619</v>
      </c>
      <c r="B1621" s="11" t="s">
        <v>1953</v>
      </c>
      <c r="C1621" s="12">
        <v>2395</v>
      </c>
      <c r="XES1621" s="5"/>
    </row>
    <row r="1622" spans="1:16373">
      <c r="A1622" s="10">
        <v>1620</v>
      </c>
      <c r="B1622" s="11" t="s">
        <v>1954</v>
      </c>
      <c r="C1622" s="12">
        <v>2395</v>
      </c>
      <c r="XES1622" s="5"/>
    </row>
    <row r="1623" spans="1:16373">
      <c r="A1623" s="10">
        <v>1621</v>
      </c>
      <c r="B1623" s="11" t="s">
        <v>1955</v>
      </c>
      <c r="C1623" s="12">
        <v>2395</v>
      </c>
      <c r="XES1623" s="5"/>
    </row>
    <row r="1624" spans="1:16373">
      <c r="A1624" s="10">
        <v>1622</v>
      </c>
      <c r="B1624" s="11" t="s">
        <v>1956</v>
      </c>
      <c r="C1624" s="12">
        <v>2395</v>
      </c>
      <c r="XES1624" s="5"/>
    </row>
    <row r="1625" spans="1:16373">
      <c r="A1625" s="10">
        <v>1623</v>
      </c>
      <c r="B1625" s="11" t="s">
        <v>1957</v>
      </c>
      <c r="C1625" s="12">
        <v>2437</v>
      </c>
      <c r="XES1625" s="5"/>
    </row>
    <row r="1626" spans="1:16373">
      <c r="A1626" s="10">
        <v>1624</v>
      </c>
      <c r="B1626" s="11" t="s">
        <v>1958</v>
      </c>
      <c r="C1626" s="12">
        <v>2491</v>
      </c>
      <c r="XES1626" s="5"/>
    </row>
    <row r="1627" spans="1:16373">
      <c r="A1627" s="10">
        <v>1625</v>
      </c>
      <c r="B1627" s="11" t="s">
        <v>1959</v>
      </c>
      <c r="C1627" s="12">
        <v>2395</v>
      </c>
      <c r="XES1627" s="5"/>
    </row>
    <row r="1628" spans="1:16373">
      <c r="A1628" s="10">
        <v>1626</v>
      </c>
      <c r="B1628" s="11" t="s">
        <v>1960</v>
      </c>
      <c r="C1628" s="12">
        <v>2395</v>
      </c>
      <c r="XES1628" s="5"/>
    </row>
    <row r="1629" spans="1:16373">
      <c r="A1629" s="10">
        <v>1627</v>
      </c>
      <c r="B1629" s="11" t="s">
        <v>1961</v>
      </c>
      <c r="C1629" s="12">
        <v>2395</v>
      </c>
      <c r="XES1629" s="5"/>
    </row>
    <row r="1630" spans="1:16373">
      <c r="A1630" s="10">
        <v>1628</v>
      </c>
      <c r="B1630" s="11" t="s">
        <v>1962</v>
      </c>
      <c r="C1630" s="12">
        <v>2395</v>
      </c>
      <c r="XES1630" s="5"/>
    </row>
    <row r="1631" spans="1:16373">
      <c r="A1631" s="10">
        <v>1629</v>
      </c>
      <c r="B1631" s="11" t="s">
        <v>1963</v>
      </c>
      <c r="C1631" s="12">
        <v>2395</v>
      </c>
      <c r="XES1631" s="5"/>
    </row>
    <row r="1632" spans="1:16373">
      <c r="A1632" s="10">
        <v>1630</v>
      </c>
      <c r="B1632" s="11" t="s">
        <v>721</v>
      </c>
      <c r="C1632" s="12">
        <v>2590</v>
      </c>
      <c r="XES1632" s="5"/>
    </row>
    <row r="1633" spans="1:16373">
      <c r="A1633" s="10">
        <v>1631</v>
      </c>
      <c r="B1633" s="11" t="s">
        <v>1964</v>
      </c>
      <c r="C1633" s="12">
        <v>2395</v>
      </c>
      <c r="XES1633" s="5"/>
    </row>
    <row r="1634" spans="1:16373">
      <c r="A1634" s="10">
        <v>1632</v>
      </c>
      <c r="B1634" s="11" t="s">
        <v>1965</v>
      </c>
      <c r="C1634" s="12">
        <v>1916</v>
      </c>
      <c r="XES1634" s="5"/>
    </row>
    <row r="1635" spans="1:16373">
      <c r="A1635" s="10">
        <v>1633</v>
      </c>
      <c r="B1635" s="11" t="s">
        <v>1966</v>
      </c>
      <c r="C1635" s="12">
        <v>2395</v>
      </c>
      <c r="XES1635" s="5"/>
    </row>
    <row r="1636" spans="1:16373">
      <c r="A1636" s="10">
        <v>1634</v>
      </c>
      <c r="B1636" s="11" t="s">
        <v>1967</v>
      </c>
      <c r="C1636" s="12">
        <v>2449</v>
      </c>
      <c r="XES1636" s="5"/>
    </row>
    <row r="1637" spans="1:16373">
      <c r="A1637" s="10">
        <v>1635</v>
      </c>
      <c r="B1637" s="11" t="s">
        <v>1968</v>
      </c>
      <c r="C1637" s="12">
        <v>2395</v>
      </c>
      <c r="XES1637" s="5"/>
    </row>
    <row r="1638" spans="1:16373">
      <c r="A1638" s="10">
        <v>1636</v>
      </c>
      <c r="B1638" s="11" t="s">
        <v>1969</v>
      </c>
      <c r="C1638" s="12">
        <v>2395</v>
      </c>
      <c r="XES1638" s="5"/>
    </row>
    <row r="1639" spans="1:16373">
      <c r="A1639" s="10">
        <v>1637</v>
      </c>
      <c r="B1639" s="11" t="s">
        <v>1970</v>
      </c>
      <c r="C1639" s="12">
        <v>2710</v>
      </c>
      <c r="XES1639" s="5"/>
    </row>
    <row r="1640" spans="1:16373">
      <c r="A1640" s="10">
        <v>1638</v>
      </c>
      <c r="B1640" s="11" t="s">
        <v>1971</v>
      </c>
      <c r="C1640" s="12">
        <v>2983</v>
      </c>
      <c r="XES1640" s="5"/>
    </row>
    <row r="1641" spans="1:16373">
      <c r="A1641" s="10">
        <v>1639</v>
      </c>
      <c r="B1641" s="11" t="s">
        <v>1972</v>
      </c>
      <c r="C1641" s="12">
        <v>2557</v>
      </c>
      <c r="XES1641" s="5"/>
    </row>
    <row r="1642" spans="1:16373">
      <c r="A1642" s="10">
        <v>1640</v>
      </c>
      <c r="B1642" s="11" t="s">
        <v>1973</v>
      </c>
      <c r="C1642" s="12">
        <v>2779</v>
      </c>
      <c r="XES1642" s="5"/>
    </row>
    <row r="1643" spans="1:16373">
      <c r="A1643" s="10">
        <v>1641</v>
      </c>
      <c r="B1643" s="11" t="s">
        <v>1974</v>
      </c>
      <c r="C1643" s="12">
        <v>2395</v>
      </c>
      <c r="XES1643" s="5"/>
    </row>
    <row r="1644" spans="1:16373">
      <c r="A1644" s="10">
        <v>1642</v>
      </c>
      <c r="B1644" s="11" t="s">
        <v>1975</v>
      </c>
      <c r="C1644" s="12">
        <v>2557</v>
      </c>
      <c r="XES1644" s="5"/>
    </row>
    <row r="1645" spans="1:16373">
      <c r="A1645" s="10">
        <v>1643</v>
      </c>
      <c r="B1645" s="11" t="s">
        <v>1976</v>
      </c>
      <c r="C1645" s="12">
        <v>2395</v>
      </c>
      <c r="XES1645" s="5"/>
    </row>
    <row r="1646" spans="1:16373">
      <c r="A1646" s="10">
        <v>1644</v>
      </c>
      <c r="B1646" s="11" t="s">
        <v>1977</v>
      </c>
      <c r="C1646" s="12">
        <v>2575</v>
      </c>
      <c r="XES1646" s="5"/>
    </row>
    <row r="1647" spans="1:16373">
      <c r="A1647" s="10">
        <v>1645</v>
      </c>
      <c r="B1647" s="11" t="s">
        <v>1978</v>
      </c>
      <c r="C1647" s="12">
        <v>2395</v>
      </c>
      <c r="XES1647" s="5"/>
    </row>
    <row r="1648" spans="1:16373">
      <c r="A1648" s="10">
        <v>1646</v>
      </c>
      <c r="B1648" s="11" t="s">
        <v>1979</v>
      </c>
      <c r="C1648" s="12">
        <v>2395</v>
      </c>
      <c r="XES1648" s="5"/>
    </row>
    <row r="1649" spans="1:16373">
      <c r="A1649" s="10">
        <v>1647</v>
      </c>
      <c r="B1649" s="11" t="s">
        <v>1980</v>
      </c>
      <c r="C1649" s="12">
        <v>2395</v>
      </c>
      <c r="XES1649" s="5"/>
    </row>
    <row r="1650" spans="1:16373">
      <c r="A1650" s="10">
        <v>1648</v>
      </c>
      <c r="B1650" s="11" t="s">
        <v>1981</v>
      </c>
      <c r="C1650" s="12">
        <v>2446</v>
      </c>
      <c r="XES1650" s="5"/>
    </row>
    <row r="1651" spans="1:16373">
      <c r="A1651" s="10">
        <v>1649</v>
      </c>
      <c r="B1651" s="11" t="s">
        <v>1982</v>
      </c>
      <c r="C1651" s="12">
        <v>2395</v>
      </c>
      <c r="XES1651" s="5"/>
    </row>
    <row r="1652" spans="1:16373">
      <c r="A1652" s="10">
        <v>1650</v>
      </c>
      <c r="B1652" s="11" t="s">
        <v>1983</v>
      </c>
      <c r="C1652" s="12">
        <v>2395</v>
      </c>
      <c r="XES1652" s="5"/>
    </row>
    <row r="1653" spans="1:16373">
      <c r="A1653" s="10">
        <v>1651</v>
      </c>
      <c r="B1653" s="11" t="s">
        <v>1984</v>
      </c>
      <c r="C1653" s="12">
        <v>2395</v>
      </c>
      <c r="XES1653" s="5"/>
    </row>
    <row r="1654" spans="1:16373">
      <c r="A1654" s="10">
        <v>1652</v>
      </c>
      <c r="B1654" s="11" t="s">
        <v>1985</v>
      </c>
      <c r="C1654" s="12">
        <v>2407</v>
      </c>
      <c r="XES1654" s="5"/>
    </row>
    <row r="1655" spans="1:16373">
      <c r="A1655" s="10">
        <v>1653</v>
      </c>
      <c r="B1655" s="11" t="s">
        <v>1986</v>
      </c>
      <c r="C1655" s="12">
        <v>2395</v>
      </c>
      <c r="XES1655" s="5"/>
    </row>
    <row r="1656" spans="1:16373">
      <c r="A1656" s="10">
        <v>1654</v>
      </c>
      <c r="B1656" s="11" t="s">
        <v>1280</v>
      </c>
      <c r="C1656" s="12">
        <v>2545</v>
      </c>
      <c r="XES1656" s="5"/>
    </row>
    <row r="1657" spans="1:16373">
      <c r="A1657" s="10">
        <v>1655</v>
      </c>
      <c r="B1657" s="11" t="s">
        <v>1987</v>
      </c>
      <c r="C1657" s="12">
        <v>2605</v>
      </c>
      <c r="XES1657" s="5"/>
    </row>
    <row r="1658" spans="1:16373">
      <c r="A1658" s="10">
        <v>1656</v>
      </c>
      <c r="B1658" s="11" t="s">
        <v>1988</v>
      </c>
      <c r="C1658" s="12">
        <v>2752</v>
      </c>
      <c r="XES1658" s="5"/>
    </row>
    <row r="1659" spans="1:16373">
      <c r="A1659" s="10">
        <v>1657</v>
      </c>
      <c r="B1659" s="11" t="s">
        <v>1989</v>
      </c>
      <c r="C1659" s="12">
        <v>2446</v>
      </c>
      <c r="XES1659" s="5"/>
    </row>
    <row r="1660" spans="1:16373">
      <c r="A1660" s="10">
        <v>1658</v>
      </c>
      <c r="B1660" s="11" t="s">
        <v>1990</v>
      </c>
      <c r="C1660" s="12">
        <v>2395</v>
      </c>
      <c r="XES1660" s="5"/>
    </row>
    <row r="1661" spans="1:16373">
      <c r="A1661" s="10">
        <v>1659</v>
      </c>
      <c r="B1661" s="11" t="s">
        <v>1991</v>
      </c>
      <c r="C1661" s="12">
        <v>2395</v>
      </c>
      <c r="XES1661" s="5"/>
    </row>
    <row r="1662" spans="1:16373">
      <c r="A1662" s="10">
        <v>1660</v>
      </c>
      <c r="B1662" s="11" t="s">
        <v>1992</v>
      </c>
      <c r="C1662" s="12">
        <v>2395</v>
      </c>
      <c r="XES1662" s="5"/>
    </row>
    <row r="1663" spans="1:16373">
      <c r="A1663" s="10">
        <v>1661</v>
      </c>
      <c r="B1663" s="11" t="s">
        <v>1993</v>
      </c>
      <c r="C1663" s="12">
        <v>2395</v>
      </c>
      <c r="XES1663" s="5"/>
    </row>
    <row r="1664" spans="1:16373">
      <c r="A1664" s="10">
        <v>1662</v>
      </c>
      <c r="B1664" s="11" t="s">
        <v>1994</v>
      </c>
      <c r="C1664" s="12">
        <v>2395</v>
      </c>
      <c r="XES1664" s="5"/>
    </row>
    <row r="1665" spans="1:16373">
      <c r="A1665" s="10">
        <v>1663</v>
      </c>
      <c r="B1665" s="11" t="s">
        <v>1995</v>
      </c>
      <c r="C1665" s="12">
        <v>2518</v>
      </c>
      <c r="XES1665" s="5"/>
    </row>
    <row r="1666" spans="1:16373">
      <c r="A1666" s="10">
        <v>1664</v>
      </c>
      <c r="B1666" s="11" t="s">
        <v>1996</v>
      </c>
      <c r="C1666" s="12">
        <v>2395</v>
      </c>
      <c r="XES1666" s="5"/>
    </row>
    <row r="1667" spans="1:16373">
      <c r="A1667" s="10">
        <v>1665</v>
      </c>
      <c r="B1667" s="11" t="s">
        <v>1997</v>
      </c>
      <c r="C1667" s="12">
        <v>2395</v>
      </c>
      <c r="XES1667" s="5"/>
    </row>
    <row r="1668" spans="1:16373">
      <c r="A1668" s="10">
        <v>1666</v>
      </c>
      <c r="B1668" s="11" t="s">
        <v>1998</v>
      </c>
      <c r="C1668" s="12">
        <v>2395</v>
      </c>
      <c r="XES1668" s="5"/>
    </row>
    <row r="1669" spans="1:16373">
      <c r="A1669" s="10">
        <v>1667</v>
      </c>
      <c r="B1669" s="11" t="s">
        <v>1999</v>
      </c>
      <c r="C1669" s="12">
        <v>2395</v>
      </c>
      <c r="XES1669" s="5"/>
    </row>
    <row r="1670" spans="1:16373">
      <c r="A1670" s="10">
        <v>1668</v>
      </c>
      <c r="B1670" s="11" t="s">
        <v>2000</v>
      </c>
      <c r="C1670" s="12">
        <v>2395</v>
      </c>
      <c r="XES1670" s="5"/>
    </row>
    <row r="1671" spans="1:16373">
      <c r="A1671" s="10">
        <v>1669</v>
      </c>
      <c r="B1671" s="11" t="s">
        <v>2001</v>
      </c>
      <c r="C1671" s="12">
        <v>2395</v>
      </c>
      <c r="XES1671" s="5"/>
    </row>
    <row r="1672" spans="1:16373">
      <c r="A1672" s="10">
        <v>1670</v>
      </c>
      <c r="B1672" s="11" t="s">
        <v>2002</v>
      </c>
      <c r="C1672" s="12">
        <v>2395</v>
      </c>
      <c r="XES1672" s="5"/>
    </row>
    <row r="1673" spans="1:16373">
      <c r="A1673" s="10">
        <v>1671</v>
      </c>
      <c r="B1673" s="11" t="s">
        <v>2003</v>
      </c>
      <c r="C1673" s="12">
        <v>2395</v>
      </c>
      <c r="XES1673" s="5"/>
    </row>
    <row r="1674" spans="1:16373">
      <c r="A1674" s="10">
        <v>1672</v>
      </c>
      <c r="B1674" s="11" t="s">
        <v>2004</v>
      </c>
      <c r="C1674" s="12">
        <v>2395</v>
      </c>
      <c r="XES1674" s="5"/>
    </row>
    <row r="1675" spans="1:16373">
      <c r="A1675" s="10">
        <v>1673</v>
      </c>
      <c r="B1675" s="11" t="s">
        <v>2005</v>
      </c>
      <c r="C1675" s="12">
        <v>2395</v>
      </c>
      <c r="XES1675" s="5"/>
    </row>
    <row r="1676" spans="1:16373">
      <c r="A1676" s="10">
        <v>1674</v>
      </c>
      <c r="B1676" s="11" t="s">
        <v>2006</v>
      </c>
      <c r="C1676" s="12">
        <v>2395</v>
      </c>
      <c r="XES1676" s="5"/>
    </row>
    <row r="1677" spans="1:16373">
      <c r="A1677" s="10">
        <v>1675</v>
      </c>
      <c r="B1677" s="11" t="s">
        <v>2007</v>
      </c>
      <c r="C1677" s="12">
        <v>2395</v>
      </c>
      <c r="XES1677" s="5"/>
    </row>
    <row r="1678" spans="1:16373">
      <c r="A1678" s="10">
        <v>1676</v>
      </c>
      <c r="B1678" s="11" t="s">
        <v>2008</v>
      </c>
      <c r="C1678" s="12">
        <v>2395</v>
      </c>
      <c r="XES1678" s="5"/>
    </row>
    <row r="1679" spans="1:16373">
      <c r="A1679" s="10">
        <v>1677</v>
      </c>
      <c r="B1679" s="11" t="s">
        <v>2009</v>
      </c>
      <c r="C1679" s="12">
        <v>2395</v>
      </c>
      <c r="XES1679" s="5"/>
    </row>
    <row r="1680" spans="1:16373">
      <c r="A1680" s="10">
        <v>1678</v>
      </c>
      <c r="B1680" s="11" t="s">
        <v>2010</v>
      </c>
      <c r="C1680" s="12">
        <v>2572</v>
      </c>
      <c r="XES1680" s="5"/>
    </row>
    <row r="1681" spans="1:16373">
      <c r="A1681" s="10">
        <v>1679</v>
      </c>
      <c r="B1681" s="11" t="s">
        <v>2011</v>
      </c>
      <c r="C1681" s="12">
        <v>2422</v>
      </c>
      <c r="XES1681" s="5"/>
    </row>
    <row r="1682" spans="1:16373">
      <c r="A1682" s="10">
        <v>1680</v>
      </c>
      <c r="B1682" s="11" t="s">
        <v>2012</v>
      </c>
      <c r="C1682" s="12">
        <v>2395</v>
      </c>
      <c r="XES1682" s="5"/>
    </row>
    <row r="1683" spans="1:16373">
      <c r="A1683" s="10">
        <v>1681</v>
      </c>
      <c r="B1683" s="11" t="s">
        <v>2013</v>
      </c>
      <c r="C1683" s="12">
        <v>2431</v>
      </c>
      <c r="XES1683" s="5"/>
    </row>
    <row r="1684" spans="1:16373">
      <c r="A1684" s="10">
        <v>1682</v>
      </c>
      <c r="B1684" s="11" t="s">
        <v>2014</v>
      </c>
      <c r="C1684" s="12">
        <v>2836</v>
      </c>
      <c r="XES1684" s="5"/>
    </row>
    <row r="1685" spans="1:16373">
      <c r="A1685" s="10">
        <v>1683</v>
      </c>
      <c r="B1685" s="11" t="s">
        <v>2015</v>
      </c>
      <c r="C1685" s="12">
        <v>2530</v>
      </c>
      <c r="XES1685" s="5"/>
    </row>
    <row r="1686" spans="1:16373">
      <c r="A1686" s="10">
        <v>1684</v>
      </c>
      <c r="B1686" s="11" t="s">
        <v>2016</v>
      </c>
      <c r="C1686" s="12">
        <v>2761</v>
      </c>
      <c r="XES1686" s="5"/>
    </row>
    <row r="1687" spans="1:16373">
      <c r="A1687" s="10">
        <v>1685</v>
      </c>
      <c r="B1687" s="11" t="s">
        <v>2017</v>
      </c>
      <c r="C1687" s="12">
        <v>2395</v>
      </c>
      <c r="XES1687" s="5"/>
    </row>
    <row r="1688" spans="1:16373">
      <c r="A1688" s="10">
        <v>1686</v>
      </c>
      <c r="B1688" s="11" t="s">
        <v>2018</v>
      </c>
      <c r="C1688" s="12">
        <v>2548</v>
      </c>
      <c r="XES1688" s="5"/>
    </row>
    <row r="1689" spans="1:16373">
      <c r="A1689" s="10">
        <v>1687</v>
      </c>
      <c r="B1689" s="11" t="s">
        <v>2019</v>
      </c>
      <c r="C1689" s="12">
        <v>2487</v>
      </c>
      <c r="XES1689" s="5"/>
    </row>
    <row r="1690" spans="1:16373">
      <c r="A1690" s="10">
        <v>1688</v>
      </c>
      <c r="B1690" s="11" t="s">
        <v>2020</v>
      </c>
      <c r="C1690" s="12">
        <v>2470</v>
      </c>
      <c r="XES1690" s="5"/>
    </row>
    <row r="1691" spans="1:16373">
      <c r="A1691" s="10">
        <v>1689</v>
      </c>
      <c r="B1691" s="11" t="s">
        <v>2021</v>
      </c>
      <c r="C1691" s="12">
        <v>2395</v>
      </c>
      <c r="XES1691" s="5"/>
    </row>
    <row r="1692" spans="1:16373">
      <c r="A1692" s="10">
        <v>1690</v>
      </c>
      <c r="B1692" s="11" t="s">
        <v>2022</v>
      </c>
      <c r="C1692" s="12">
        <v>2659</v>
      </c>
      <c r="XES1692" s="5"/>
    </row>
    <row r="1693" spans="1:16373">
      <c r="A1693" s="10">
        <v>1691</v>
      </c>
      <c r="B1693" s="11" t="s">
        <v>2023</v>
      </c>
      <c r="C1693" s="12">
        <v>2395</v>
      </c>
      <c r="XES1693" s="5"/>
    </row>
    <row r="1694" spans="1:16373">
      <c r="A1694" s="10">
        <v>1692</v>
      </c>
      <c r="B1694" s="11" t="s">
        <v>2024</v>
      </c>
      <c r="C1694" s="12">
        <v>2395</v>
      </c>
      <c r="XES1694" s="5"/>
    </row>
    <row r="1695" spans="1:16373">
      <c r="A1695" s="10">
        <v>1693</v>
      </c>
      <c r="B1695" s="11" t="s">
        <v>2025</v>
      </c>
      <c r="C1695" s="12">
        <v>2551</v>
      </c>
      <c r="XES1695" s="5"/>
    </row>
    <row r="1696" spans="1:16373">
      <c r="A1696" s="10">
        <v>1694</v>
      </c>
      <c r="B1696" s="11" t="s">
        <v>2026</v>
      </c>
      <c r="C1696" s="12">
        <v>2395</v>
      </c>
      <c r="XES1696" s="5"/>
    </row>
    <row r="1697" spans="1:16373">
      <c r="A1697" s="10">
        <v>1695</v>
      </c>
      <c r="B1697" s="11" t="s">
        <v>2027</v>
      </c>
      <c r="C1697" s="12">
        <v>2469</v>
      </c>
      <c r="XES1697" s="5"/>
    </row>
    <row r="1698" spans="1:16373">
      <c r="A1698" s="10">
        <v>1696</v>
      </c>
      <c r="B1698" s="11" t="s">
        <v>2028</v>
      </c>
      <c r="C1698" s="12">
        <v>2395</v>
      </c>
      <c r="XES1698" s="5"/>
    </row>
    <row r="1699" spans="1:16373">
      <c r="A1699" s="10">
        <v>1697</v>
      </c>
      <c r="B1699" s="11" t="s">
        <v>2029</v>
      </c>
      <c r="C1699" s="12">
        <v>2395</v>
      </c>
      <c r="XES1699" s="5"/>
    </row>
    <row r="1700" spans="1:16373">
      <c r="A1700" s="10">
        <v>1698</v>
      </c>
      <c r="B1700" s="11" t="s">
        <v>2030</v>
      </c>
      <c r="C1700" s="12">
        <v>2395</v>
      </c>
      <c r="XES1700" s="5"/>
    </row>
    <row r="1701" spans="1:16373">
      <c r="A1701" s="10">
        <v>1699</v>
      </c>
      <c r="B1701" s="11" t="s">
        <v>2031</v>
      </c>
      <c r="C1701" s="12">
        <v>2419</v>
      </c>
      <c r="XES1701" s="5"/>
    </row>
    <row r="1702" spans="1:16373">
      <c r="A1702" s="10">
        <v>1700</v>
      </c>
      <c r="B1702" s="11" t="s">
        <v>2032</v>
      </c>
      <c r="C1702" s="12">
        <v>2395</v>
      </c>
      <c r="XES1702" s="5"/>
    </row>
    <row r="1703" spans="1:16373">
      <c r="A1703" s="10">
        <v>1701</v>
      </c>
      <c r="B1703" s="11" t="s">
        <v>2033</v>
      </c>
      <c r="C1703" s="12">
        <v>2395</v>
      </c>
      <c r="XES1703" s="5"/>
    </row>
    <row r="1704" spans="1:16373">
      <c r="A1704" s="10">
        <v>1702</v>
      </c>
      <c r="B1704" s="11" t="s">
        <v>2034</v>
      </c>
      <c r="C1704" s="12">
        <v>2395</v>
      </c>
      <c r="XES1704" s="5"/>
    </row>
    <row r="1705" spans="1:16373">
      <c r="A1705" s="10">
        <v>1703</v>
      </c>
      <c r="B1705" s="11" t="s">
        <v>2035</v>
      </c>
      <c r="C1705" s="12">
        <v>2395</v>
      </c>
      <c r="XES1705" s="5"/>
    </row>
    <row r="1706" spans="1:16373">
      <c r="A1706" s="10">
        <v>1704</v>
      </c>
      <c r="B1706" s="11" t="s">
        <v>2036</v>
      </c>
      <c r="C1706" s="12">
        <v>2452</v>
      </c>
      <c r="XES1706" s="5"/>
    </row>
    <row r="1707" spans="1:16373">
      <c r="A1707" s="10">
        <v>1705</v>
      </c>
      <c r="B1707" s="11" t="s">
        <v>2037</v>
      </c>
      <c r="C1707" s="12">
        <v>2395</v>
      </c>
      <c r="XES1707" s="5"/>
    </row>
    <row r="1708" spans="1:16373">
      <c r="A1708" s="10">
        <v>1706</v>
      </c>
      <c r="B1708" s="11" t="s">
        <v>2038</v>
      </c>
      <c r="C1708" s="12">
        <v>2395</v>
      </c>
      <c r="XES1708" s="5"/>
    </row>
    <row r="1709" spans="1:16373">
      <c r="A1709" s="10">
        <v>1707</v>
      </c>
      <c r="B1709" s="11" t="s">
        <v>2039</v>
      </c>
      <c r="C1709" s="12">
        <v>2395</v>
      </c>
      <c r="XES1709" s="5"/>
    </row>
    <row r="1710" spans="1:16373">
      <c r="A1710" s="10">
        <v>1708</v>
      </c>
      <c r="B1710" s="11" t="s">
        <v>2040</v>
      </c>
      <c r="C1710" s="12">
        <v>2395</v>
      </c>
      <c r="XES1710" s="5"/>
    </row>
    <row r="1711" spans="1:16373">
      <c r="A1711" s="10">
        <v>1709</v>
      </c>
      <c r="B1711" s="11" t="s">
        <v>2041</v>
      </c>
      <c r="C1711" s="12">
        <v>2395</v>
      </c>
      <c r="XES1711" s="5"/>
    </row>
    <row r="1712" spans="1:16373">
      <c r="A1712" s="10">
        <v>1710</v>
      </c>
      <c r="B1712" s="11" t="s">
        <v>2042</v>
      </c>
      <c r="C1712" s="12">
        <v>2395</v>
      </c>
      <c r="XES1712" s="5"/>
    </row>
    <row r="1713" spans="1:16373">
      <c r="A1713" s="10">
        <v>1711</v>
      </c>
      <c r="B1713" s="11" t="s">
        <v>2043</v>
      </c>
      <c r="C1713" s="12">
        <v>2395</v>
      </c>
      <c r="XES1713" s="5"/>
    </row>
    <row r="1714" spans="1:16373">
      <c r="A1714" s="10">
        <v>1712</v>
      </c>
      <c r="B1714" s="11" t="s">
        <v>2044</v>
      </c>
      <c r="C1714" s="12">
        <v>2395</v>
      </c>
      <c r="XES1714" s="5"/>
    </row>
    <row r="1715" spans="1:16373">
      <c r="A1715" s="10">
        <v>1713</v>
      </c>
      <c r="B1715" s="11" t="s">
        <v>2045</v>
      </c>
      <c r="C1715" s="12">
        <v>2476</v>
      </c>
      <c r="XES1715" s="5"/>
    </row>
    <row r="1716" spans="1:16373">
      <c r="A1716" s="10">
        <v>1714</v>
      </c>
      <c r="B1716" s="11" t="s">
        <v>2046</v>
      </c>
      <c r="C1716" s="12">
        <v>2395</v>
      </c>
      <c r="XES1716" s="5"/>
    </row>
    <row r="1717" spans="1:16373">
      <c r="A1717" s="10">
        <v>1715</v>
      </c>
      <c r="B1717" s="11" t="s">
        <v>2047</v>
      </c>
      <c r="C1717" s="12">
        <v>2503</v>
      </c>
      <c r="XES1717" s="5"/>
    </row>
    <row r="1718" spans="1:16373">
      <c r="A1718" s="10">
        <v>1716</v>
      </c>
      <c r="B1718" s="11" t="s">
        <v>657</v>
      </c>
      <c r="C1718" s="12">
        <v>2395</v>
      </c>
      <c r="XES1718" s="5"/>
    </row>
    <row r="1719" spans="1:16373">
      <c r="A1719" s="10">
        <v>1717</v>
      </c>
      <c r="B1719" s="11" t="s">
        <v>2048</v>
      </c>
      <c r="C1719" s="12">
        <v>2395</v>
      </c>
      <c r="XES1719" s="5"/>
    </row>
    <row r="1720" spans="1:16373">
      <c r="A1720" s="10">
        <v>1718</v>
      </c>
      <c r="B1720" s="11" t="s">
        <v>2049</v>
      </c>
      <c r="C1720" s="12">
        <v>2443</v>
      </c>
      <c r="XES1720" s="5"/>
    </row>
    <row r="1721" spans="1:16373">
      <c r="A1721" s="10">
        <v>1719</v>
      </c>
      <c r="B1721" s="11" t="s">
        <v>2050</v>
      </c>
      <c r="C1721" s="12">
        <v>2395</v>
      </c>
      <c r="XES1721" s="5"/>
    </row>
    <row r="1722" spans="1:16373">
      <c r="A1722" s="10">
        <v>1720</v>
      </c>
      <c r="B1722" s="11" t="s">
        <v>2051</v>
      </c>
      <c r="C1722" s="12">
        <v>2395</v>
      </c>
      <c r="XES1722" s="5"/>
    </row>
    <row r="1723" spans="1:16373">
      <c r="A1723" s="10">
        <v>1721</v>
      </c>
      <c r="B1723" s="11" t="s">
        <v>2052</v>
      </c>
      <c r="C1723" s="12">
        <v>2971</v>
      </c>
      <c r="XES1723" s="5"/>
    </row>
    <row r="1724" spans="1:16373">
      <c r="A1724" s="10">
        <v>1722</v>
      </c>
      <c r="B1724" s="11" t="s">
        <v>2053</v>
      </c>
      <c r="C1724" s="12">
        <v>2395</v>
      </c>
      <c r="XES1724" s="5"/>
    </row>
    <row r="1725" spans="1:16373">
      <c r="A1725" s="10">
        <v>1723</v>
      </c>
      <c r="B1725" s="11" t="s">
        <v>2054</v>
      </c>
      <c r="C1725" s="12">
        <v>2395</v>
      </c>
      <c r="XES1725" s="5"/>
    </row>
    <row r="1726" spans="1:16373">
      <c r="A1726" s="10">
        <v>1724</v>
      </c>
      <c r="B1726" s="11" t="s">
        <v>2055</v>
      </c>
      <c r="C1726" s="12">
        <v>2395</v>
      </c>
      <c r="XES1726" s="5"/>
    </row>
    <row r="1727" spans="1:16373">
      <c r="A1727" s="10">
        <v>1725</v>
      </c>
      <c r="B1727" s="11" t="s">
        <v>2056</v>
      </c>
      <c r="C1727" s="12">
        <v>2395</v>
      </c>
      <c r="XES1727" s="5"/>
    </row>
    <row r="1728" spans="1:16373">
      <c r="A1728" s="10">
        <v>1726</v>
      </c>
      <c r="B1728" s="11" t="s">
        <v>2057</v>
      </c>
      <c r="C1728" s="12">
        <v>2395</v>
      </c>
      <c r="XES1728" s="5"/>
    </row>
    <row r="1729" spans="1:16373">
      <c r="A1729" s="10">
        <v>1727</v>
      </c>
      <c r="B1729" s="11" t="s">
        <v>2058</v>
      </c>
      <c r="C1729" s="12">
        <v>2395</v>
      </c>
      <c r="XES1729" s="5"/>
    </row>
    <row r="1730" spans="1:16373">
      <c r="A1730" s="10">
        <v>1728</v>
      </c>
      <c r="B1730" s="11" t="s">
        <v>2059</v>
      </c>
      <c r="C1730" s="12">
        <v>2395</v>
      </c>
      <c r="XES1730" s="5"/>
    </row>
    <row r="1731" spans="1:16373">
      <c r="A1731" s="10">
        <v>1729</v>
      </c>
      <c r="B1731" s="11" t="s">
        <v>2060</v>
      </c>
      <c r="C1731" s="12">
        <v>2395</v>
      </c>
      <c r="XES1731" s="5"/>
    </row>
    <row r="1732" spans="1:16373">
      <c r="A1732" s="10">
        <v>1730</v>
      </c>
      <c r="B1732" s="11" t="s">
        <v>2061</v>
      </c>
      <c r="C1732" s="12">
        <v>2395</v>
      </c>
      <c r="XES1732" s="5"/>
    </row>
    <row r="1733" spans="1:16373">
      <c r="A1733" s="10">
        <v>1731</v>
      </c>
      <c r="B1733" s="11" t="s">
        <v>2062</v>
      </c>
      <c r="C1733" s="12">
        <v>2395</v>
      </c>
      <c r="XES1733" s="5"/>
    </row>
    <row r="1734" spans="1:16373">
      <c r="A1734" s="10">
        <v>1732</v>
      </c>
      <c r="B1734" s="11" t="s">
        <v>2063</v>
      </c>
      <c r="C1734" s="12">
        <v>2395</v>
      </c>
      <c r="XES1734" s="5"/>
    </row>
    <row r="1735" spans="1:16373">
      <c r="A1735" s="10">
        <v>1733</v>
      </c>
      <c r="B1735" s="11" t="s">
        <v>2064</v>
      </c>
      <c r="C1735" s="12">
        <v>2395</v>
      </c>
      <c r="XES1735" s="5"/>
    </row>
    <row r="1736" spans="1:16373">
      <c r="A1736" s="10">
        <v>1734</v>
      </c>
      <c r="B1736" s="11" t="s">
        <v>2065</v>
      </c>
      <c r="C1736" s="12">
        <v>2395</v>
      </c>
      <c r="XES1736" s="5"/>
    </row>
    <row r="1737" spans="1:16373">
      <c r="A1737" s="10">
        <v>1735</v>
      </c>
      <c r="B1737" s="11" t="s">
        <v>2066</v>
      </c>
      <c r="C1737" s="12">
        <v>2395</v>
      </c>
      <c r="XES1737" s="5"/>
    </row>
    <row r="1738" spans="1:16373">
      <c r="A1738" s="10">
        <v>1736</v>
      </c>
      <c r="B1738" s="11" t="s">
        <v>556</v>
      </c>
      <c r="C1738" s="12">
        <v>2413</v>
      </c>
      <c r="XES1738" s="5"/>
    </row>
    <row r="1739" spans="1:16373">
      <c r="A1739" s="10">
        <v>1737</v>
      </c>
      <c r="B1739" s="11" t="s">
        <v>2067</v>
      </c>
      <c r="C1739" s="12">
        <v>2395</v>
      </c>
      <c r="XES1739" s="5"/>
    </row>
    <row r="1740" spans="1:16373">
      <c r="A1740" s="10">
        <v>1738</v>
      </c>
      <c r="B1740" s="11" t="s">
        <v>2068</v>
      </c>
      <c r="C1740" s="12">
        <v>2494</v>
      </c>
      <c r="XES1740" s="5"/>
    </row>
    <row r="1741" spans="1:16373">
      <c r="A1741" s="10">
        <v>1739</v>
      </c>
      <c r="B1741" s="11" t="s">
        <v>2069</v>
      </c>
      <c r="C1741" s="12">
        <v>2488</v>
      </c>
      <c r="XES1741" s="5"/>
    </row>
    <row r="1742" spans="1:16373">
      <c r="A1742" s="10">
        <v>1740</v>
      </c>
      <c r="B1742" s="11" t="s">
        <v>2070</v>
      </c>
      <c r="C1742" s="12">
        <v>2395</v>
      </c>
      <c r="XES1742" s="5"/>
    </row>
    <row r="1743" spans="1:16373">
      <c r="A1743" s="10">
        <v>1741</v>
      </c>
      <c r="B1743" s="11" t="s">
        <v>2071</v>
      </c>
      <c r="C1743" s="12">
        <v>2593</v>
      </c>
      <c r="XES1743" s="5"/>
    </row>
    <row r="1744" spans="1:16373">
      <c r="A1744" s="10">
        <v>1742</v>
      </c>
      <c r="B1744" s="11" t="s">
        <v>2072</v>
      </c>
      <c r="C1744" s="12">
        <v>2395</v>
      </c>
      <c r="XES1744" s="5"/>
    </row>
    <row r="1745" spans="1:16373">
      <c r="A1745" s="10">
        <v>1743</v>
      </c>
      <c r="B1745" s="11" t="s">
        <v>2073</v>
      </c>
      <c r="C1745" s="12">
        <v>2395</v>
      </c>
      <c r="XES1745" s="5"/>
    </row>
    <row r="1746" spans="1:16373">
      <c r="A1746" s="10">
        <v>1744</v>
      </c>
      <c r="B1746" s="11" t="s">
        <v>2074</v>
      </c>
      <c r="C1746" s="12">
        <v>2395</v>
      </c>
      <c r="XES1746" s="5"/>
    </row>
    <row r="1747" spans="1:16373">
      <c r="A1747" s="10">
        <v>1745</v>
      </c>
      <c r="B1747" s="11" t="s">
        <v>2075</v>
      </c>
      <c r="C1747" s="12">
        <v>2395</v>
      </c>
      <c r="XES1747" s="5"/>
    </row>
    <row r="1748" spans="1:16373">
      <c r="A1748" s="10">
        <v>1746</v>
      </c>
      <c r="B1748" s="11" t="s">
        <v>2076</v>
      </c>
      <c r="C1748" s="12">
        <v>2395</v>
      </c>
      <c r="XES1748" s="5"/>
    </row>
    <row r="1749" spans="1:16373">
      <c r="A1749" s="10">
        <v>1747</v>
      </c>
      <c r="B1749" s="11" t="s">
        <v>2077</v>
      </c>
      <c r="C1749" s="12">
        <v>2434</v>
      </c>
      <c r="XES1749" s="5"/>
    </row>
    <row r="1750" spans="1:16373">
      <c r="A1750" s="10">
        <v>1748</v>
      </c>
      <c r="B1750" s="11" t="s">
        <v>2078</v>
      </c>
      <c r="C1750" s="12">
        <v>2467</v>
      </c>
      <c r="XES1750" s="5"/>
    </row>
    <row r="1751" spans="1:16373">
      <c r="A1751" s="10">
        <v>1749</v>
      </c>
      <c r="B1751" s="11" t="s">
        <v>2079</v>
      </c>
      <c r="C1751" s="12">
        <v>2395</v>
      </c>
      <c r="XES1751" s="5"/>
    </row>
    <row r="1752" spans="1:16373">
      <c r="A1752" s="10">
        <v>1750</v>
      </c>
      <c r="B1752" s="11" t="s">
        <v>2080</v>
      </c>
      <c r="C1752" s="12">
        <v>2548</v>
      </c>
      <c r="XES1752" s="5"/>
    </row>
    <row r="1753" spans="1:16373">
      <c r="A1753" s="10">
        <v>1751</v>
      </c>
      <c r="B1753" s="11" t="s">
        <v>2081</v>
      </c>
      <c r="C1753" s="12">
        <v>2395</v>
      </c>
      <c r="XES1753" s="5"/>
    </row>
    <row r="1754" spans="1:16373">
      <c r="A1754" s="10">
        <v>1752</v>
      </c>
      <c r="B1754" s="11" t="s">
        <v>2082</v>
      </c>
      <c r="C1754" s="12">
        <v>2395</v>
      </c>
      <c r="XES1754" s="5"/>
    </row>
    <row r="1755" spans="1:16373">
      <c r="A1755" s="10">
        <v>1753</v>
      </c>
      <c r="B1755" s="11" t="s">
        <v>2083</v>
      </c>
      <c r="C1755" s="12">
        <v>2395</v>
      </c>
      <c r="XES1755" s="5"/>
    </row>
    <row r="1756" spans="1:16373">
      <c r="A1756" s="10">
        <v>1754</v>
      </c>
      <c r="B1756" s="11" t="s">
        <v>2084</v>
      </c>
      <c r="C1756" s="12">
        <v>2395</v>
      </c>
      <c r="XES1756" s="5"/>
    </row>
    <row r="1757" spans="1:16373">
      <c r="A1757" s="10">
        <v>1755</v>
      </c>
      <c r="B1757" s="11" t="s">
        <v>2085</v>
      </c>
      <c r="C1757" s="12">
        <v>2395</v>
      </c>
      <c r="XES1757" s="5"/>
    </row>
    <row r="1758" spans="1:16373">
      <c r="A1758" s="10">
        <v>1756</v>
      </c>
      <c r="B1758" s="11" t="s">
        <v>2086</v>
      </c>
      <c r="C1758" s="12">
        <v>2932</v>
      </c>
      <c r="XES1758" s="5"/>
    </row>
    <row r="1759" spans="1:16373">
      <c r="A1759" s="10">
        <v>1757</v>
      </c>
      <c r="B1759" s="11" t="s">
        <v>2087</v>
      </c>
      <c r="C1759" s="12">
        <v>2482</v>
      </c>
      <c r="XES1759" s="5"/>
    </row>
    <row r="1760" spans="1:16373">
      <c r="A1760" s="10">
        <v>1758</v>
      </c>
      <c r="B1760" s="11" t="s">
        <v>2088</v>
      </c>
      <c r="C1760" s="12">
        <v>2404</v>
      </c>
      <c r="XES1760" s="5"/>
    </row>
    <row r="1761" spans="1:16373">
      <c r="A1761" s="10">
        <v>1759</v>
      </c>
      <c r="B1761" s="11" t="s">
        <v>2089</v>
      </c>
      <c r="C1761" s="12">
        <v>2395</v>
      </c>
      <c r="XES1761" s="5"/>
    </row>
    <row r="1762" spans="1:16373">
      <c r="A1762" s="10">
        <v>1760</v>
      </c>
      <c r="B1762" s="11" t="s">
        <v>2090</v>
      </c>
      <c r="C1762" s="12">
        <v>2395</v>
      </c>
      <c r="XES1762" s="5"/>
    </row>
    <row r="1763" spans="1:16373">
      <c r="A1763" s="10">
        <v>1761</v>
      </c>
      <c r="B1763" s="11" t="s">
        <v>2091</v>
      </c>
      <c r="C1763" s="12">
        <v>2416</v>
      </c>
      <c r="XES1763" s="5"/>
    </row>
    <row r="1764" spans="1:16373">
      <c r="A1764" s="10">
        <v>1762</v>
      </c>
      <c r="B1764" s="11" t="s">
        <v>2092</v>
      </c>
      <c r="C1764" s="12">
        <v>2608</v>
      </c>
      <c r="XES1764" s="5"/>
    </row>
    <row r="1765" spans="1:16373">
      <c r="A1765" s="10">
        <v>1763</v>
      </c>
      <c r="B1765" s="11" t="s">
        <v>2093</v>
      </c>
      <c r="C1765" s="12">
        <v>2395</v>
      </c>
      <c r="XES1765" s="5"/>
    </row>
    <row r="1766" spans="1:16373">
      <c r="A1766" s="10">
        <v>1764</v>
      </c>
      <c r="B1766" s="11" t="s">
        <v>2094</v>
      </c>
      <c r="C1766" s="12">
        <v>2560</v>
      </c>
      <c r="XES1766" s="5"/>
    </row>
    <row r="1767" spans="1:16373">
      <c r="A1767" s="10">
        <v>1765</v>
      </c>
      <c r="B1767" s="11" t="s">
        <v>2095</v>
      </c>
      <c r="C1767" s="12">
        <v>2530</v>
      </c>
      <c r="XES1767" s="5"/>
    </row>
    <row r="1768" spans="1:16373">
      <c r="A1768" s="10">
        <v>1766</v>
      </c>
      <c r="B1768" s="11" t="s">
        <v>2096</v>
      </c>
      <c r="C1768" s="12">
        <v>2395</v>
      </c>
      <c r="XES1768" s="5"/>
    </row>
    <row r="1769" spans="1:16373">
      <c r="A1769" s="10">
        <v>1767</v>
      </c>
      <c r="B1769" s="11" t="s">
        <v>2097</v>
      </c>
      <c r="C1769" s="12">
        <v>2619</v>
      </c>
      <c r="XES1769" s="5"/>
    </row>
    <row r="1770" spans="1:16373">
      <c r="A1770" s="10">
        <v>1768</v>
      </c>
      <c r="B1770" s="11" t="s">
        <v>2098</v>
      </c>
      <c r="C1770" s="12">
        <v>2395</v>
      </c>
      <c r="XES1770" s="5"/>
    </row>
    <row r="1771" spans="1:16373">
      <c r="A1771" s="10">
        <v>1769</v>
      </c>
      <c r="B1771" s="11" t="s">
        <v>2099</v>
      </c>
      <c r="C1771" s="12">
        <v>2470</v>
      </c>
      <c r="XES1771" s="5"/>
    </row>
    <row r="1772" spans="1:16373">
      <c r="A1772" s="10">
        <v>1770</v>
      </c>
      <c r="B1772" s="11" t="s">
        <v>2100</v>
      </c>
      <c r="C1772" s="12">
        <v>2395</v>
      </c>
      <c r="XES1772" s="5"/>
    </row>
    <row r="1773" spans="1:16373">
      <c r="A1773" s="10">
        <v>1771</v>
      </c>
      <c r="B1773" s="11" t="s">
        <v>2101</v>
      </c>
      <c r="C1773" s="12">
        <v>2587</v>
      </c>
      <c r="XES1773" s="5"/>
    </row>
    <row r="1774" spans="1:16373">
      <c r="A1774" s="10">
        <v>1772</v>
      </c>
      <c r="B1774" s="11" t="s">
        <v>2102</v>
      </c>
      <c r="C1774" s="12">
        <v>2476</v>
      </c>
      <c r="XES1774" s="5"/>
    </row>
    <row r="1775" spans="1:16373">
      <c r="A1775" s="10">
        <v>1773</v>
      </c>
      <c r="B1775" s="11" t="s">
        <v>2103</v>
      </c>
      <c r="C1775" s="12">
        <v>2395</v>
      </c>
      <c r="XES1775" s="5"/>
    </row>
    <row r="1776" spans="1:16373">
      <c r="A1776" s="10">
        <v>1774</v>
      </c>
      <c r="B1776" s="11" t="s">
        <v>2104</v>
      </c>
      <c r="C1776" s="12">
        <v>2455</v>
      </c>
      <c r="XES1776" s="5"/>
    </row>
    <row r="1777" spans="1:16373">
      <c r="A1777" s="10">
        <v>1775</v>
      </c>
      <c r="B1777" s="11" t="s">
        <v>2105</v>
      </c>
      <c r="C1777" s="12">
        <v>2395</v>
      </c>
      <c r="XES1777" s="5"/>
    </row>
    <row r="1778" spans="1:16373">
      <c r="A1778" s="10">
        <v>1776</v>
      </c>
      <c r="B1778" s="11" t="s">
        <v>2106</v>
      </c>
      <c r="C1778" s="12">
        <v>2395</v>
      </c>
      <c r="XES1778" s="5"/>
    </row>
    <row r="1779" spans="1:16373">
      <c r="A1779" s="10">
        <v>1777</v>
      </c>
      <c r="B1779" s="11" t="s">
        <v>2107</v>
      </c>
      <c r="C1779" s="12">
        <v>2395</v>
      </c>
      <c r="XES1779" s="5"/>
    </row>
    <row r="1780" spans="1:16373">
      <c r="A1780" s="10">
        <v>1778</v>
      </c>
      <c r="B1780" s="11" t="s">
        <v>2108</v>
      </c>
      <c r="C1780" s="12">
        <v>2616</v>
      </c>
      <c r="XES1780" s="5"/>
    </row>
    <row r="1781" spans="1:16373">
      <c r="A1781" s="10">
        <v>1779</v>
      </c>
      <c r="B1781" s="11" t="s">
        <v>2109</v>
      </c>
      <c r="C1781" s="12">
        <v>2395</v>
      </c>
      <c r="XES1781" s="5"/>
    </row>
    <row r="1782" spans="1:16373">
      <c r="A1782" s="10">
        <v>1780</v>
      </c>
      <c r="B1782" s="11" t="s">
        <v>2110</v>
      </c>
      <c r="C1782" s="12">
        <v>2395</v>
      </c>
      <c r="XES1782" s="5"/>
    </row>
    <row r="1783" spans="1:16373">
      <c r="A1783" s="10">
        <v>1781</v>
      </c>
      <c r="B1783" s="11" t="s">
        <v>2111</v>
      </c>
      <c r="C1783" s="12">
        <v>2395</v>
      </c>
      <c r="XES1783" s="5"/>
    </row>
    <row r="1784" spans="1:16373">
      <c r="A1784" s="10">
        <v>1782</v>
      </c>
      <c r="B1784" s="11" t="s">
        <v>2112</v>
      </c>
      <c r="C1784" s="12">
        <v>2413</v>
      </c>
      <c r="XES1784" s="5"/>
    </row>
    <row r="1785" spans="1:16373">
      <c r="A1785" s="10">
        <v>1783</v>
      </c>
      <c r="B1785" s="11" t="s">
        <v>2113</v>
      </c>
      <c r="C1785" s="12">
        <v>2395</v>
      </c>
      <c r="XES1785" s="5"/>
    </row>
    <row r="1786" spans="1:16373">
      <c r="A1786" s="10">
        <v>1784</v>
      </c>
      <c r="B1786" s="11" t="s">
        <v>2114</v>
      </c>
      <c r="C1786" s="12">
        <v>2467</v>
      </c>
      <c r="XES1786" s="5"/>
    </row>
    <row r="1787" spans="1:16373">
      <c r="A1787" s="10">
        <v>1785</v>
      </c>
      <c r="B1787" s="11" t="s">
        <v>2115</v>
      </c>
      <c r="C1787" s="12">
        <v>2395</v>
      </c>
      <c r="XES1787" s="5"/>
    </row>
    <row r="1788" spans="1:16373">
      <c r="A1788" s="10">
        <v>1786</v>
      </c>
      <c r="B1788" s="11" t="s">
        <v>2116</v>
      </c>
      <c r="C1788" s="12">
        <v>2395</v>
      </c>
      <c r="XES1788" s="5"/>
    </row>
    <row r="1789" spans="1:16373">
      <c r="A1789" s="10">
        <v>1787</v>
      </c>
      <c r="B1789" s="11" t="s">
        <v>2117</v>
      </c>
      <c r="C1789" s="12">
        <v>2395</v>
      </c>
      <c r="XES1789" s="5"/>
    </row>
    <row r="1790" spans="1:16373">
      <c r="A1790" s="10">
        <v>1788</v>
      </c>
      <c r="B1790" s="11" t="s">
        <v>2118</v>
      </c>
      <c r="C1790" s="12">
        <v>2395</v>
      </c>
      <c r="XES1790" s="5"/>
    </row>
    <row r="1791" spans="1:16373">
      <c r="A1791" s="10">
        <v>1789</v>
      </c>
      <c r="B1791" s="11" t="s">
        <v>2119</v>
      </c>
      <c r="C1791" s="12">
        <v>2395</v>
      </c>
      <c r="XES1791" s="5"/>
    </row>
    <row r="1792" spans="1:16373">
      <c r="A1792" s="10">
        <v>1790</v>
      </c>
      <c r="B1792" s="11" t="s">
        <v>2120</v>
      </c>
      <c r="C1792" s="12">
        <v>2395</v>
      </c>
      <c r="XES1792" s="5"/>
    </row>
    <row r="1793" spans="1:16373">
      <c r="A1793" s="10">
        <v>1791</v>
      </c>
      <c r="B1793" s="11" t="s">
        <v>2121</v>
      </c>
      <c r="C1793" s="12">
        <v>2395</v>
      </c>
      <c r="XES1793" s="5"/>
    </row>
    <row r="1794" spans="1:16373">
      <c r="A1794" s="10">
        <v>1792</v>
      </c>
      <c r="B1794" s="11" t="s">
        <v>2122</v>
      </c>
      <c r="C1794" s="12">
        <v>2395</v>
      </c>
      <c r="XES1794" s="5"/>
    </row>
    <row r="1795" spans="1:16373">
      <c r="A1795" s="10">
        <v>1793</v>
      </c>
      <c r="B1795" s="11" t="s">
        <v>2123</v>
      </c>
      <c r="C1795" s="12">
        <v>2395</v>
      </c>
      <c r="XES1795" s="5"/>
    </row>
    <row r="1796" spans="1:16373">
      <c r="A1796" s="10">
        <v>1794</v>
      </c>
      <c r="B1796" s="11" t="s">
        <v>2124</v>
      </c>
      <c r="C1796" s="12">
        <v>2395</v>
      </c>
      <c r="XES1796" s="5"/>
    </row>
    <row r="1797" spans="1:16373">
      <c r="A1797" s="10">
        <v>1795</v>
      </c>
      <c r="B1797" s="11" t="s">
        <v>2125</v>
      </c>
      <c r="C1797" s="12">
        <v>2395</v>
      </c>
      <c r="XES1797" s="5"/>
    </row>
    <row r="1798" spans="1:16373">
      <c r="A1798" s="10">
        <v>1796</v>
      </c>
      <c r="B1798" s="11" t="s">
        <v>2126</v>
      </c>
      <c r="C1798" s="12">
        <v>2395</v>
      </c>
      <c r="XES1798" s="5"/>
    </row>
    <row r="1799" spans="1:16373">
      <c r="A1799" s="10">
        <v>1797</v>
      </c>
      <c r="B1799" s="11" t="s">
        <v>2127</v>
      </c>
      <c r="C1799" s="12">
        <v>2395</v>
      </c>
      <c r="XES1799" s="5"/>
    </row>
    <row r="1800" spans="1:16373">
      <c r="A1800" s="10">
        <v>1798</v>
      </c>
      <c r="B1800" s="11" t="s">
        <v>2128</v>
      </c>
      <c r="C1800" s="12">
        <v>2458</v>
      </c>
      <c r="XES1800" s="5"/>
    </row>
    <row r="1801" spans="1:16373">
      <c r="A1801" s="10">
        <v>1799</v>
      </c>
      <c r="B1801" s="11" t="s">
        <v>2129</v>
      </c>
      <c r="C1801" s="12">
        <v>2395</v>
      </c>
      <c r="XES1801" s="5"/>
    </row>
    <row r="1802" spans="1:16373">
      <c r="A1802" s="10">
        <v>1800</v>
      </c>
      <c r="B1802" s="11" t="s">
        <v>2130</v>
      </c>
      <c r="C1802" s="12">
        <v>2395</v>
      </c>
      <c r="XES1802" s="5"/>
    </row>
    <row r="1803" spans="1:16373">
      <c r="A1803" s="10">
        <v>1801</v>
      </c>
      <c r="B1803" s="11" t="s">
        <v>2131</v>
      </c>
      <c r="C1803" s="12">
        <v>2839</v>
      </c>
      <c r="XES1803" s="5"/>
    </row>
    <row r="1804" spans="1:16373">
      <c r="A1804" s="10">
        <v>1802</v>
      </c>
      <c r="B1804" s="11" t="s">
        <v>2132</v>
      </c>
      <c r="C1804" s="12">
        <v>2448</v>
      </c>
      <c r="XES1804" s="5"/>
    </row>
    <row r="1805" spans="1:16373">
      <c r="A1805" s="10">
        <v>1803</v>
      </c>
      <c r="B1805" s="11" t="s">
        <v>2133</v>
      </c>
      <c r="C1805" s="12">
        <v>2542</v>
      </c>
      <c r="XES1805" s="5"/>
    </row>
    <row r="1806" spans="1:16373">
      <c r="A1806" s="10">
        <v>1804</v>
      </c>
      <c r="B1806" s="11" t="s">
        <v>2134</v>
      </c>
      <c r="C1806" s="12">
        <v>2398</v>
      </c>
      <c r="XES1806" s="5"/>
    </row>
    <row r="1807" spans="1:16373">
      <c r="A1807" s="10">
        <v>1805</v>
      </c>
      <c r="B1807" s="11" t="s">
        <v>2135</v>
      </c>
      <c r="C1807" s="12">
        <v>2395</v>
      </c>
      <c r="XES1807" s="5"/>
    </row>
    <row r="1808" spans="1:16373">
      <c r="A1808" s="10">
        <v>1806</v>
      </c>
      <c r="B1808" s="11" t="s">
        <v>2136</v>
      </c>
      <c r="C1808" s="12">
        <v>2395</v>
      </c>
      <c r="XES1808" s="5"/>
    </row>
    <row r="1809" spans="1:16373">
      <c r="A1809" s="10">
        <v>1807</v>
      </c>
      <c r="B1809" s="11" t="s">
        <v>2137</v>
      </c>
      <c r="C1809" s="12">
        <v>2395</v>
      </c>
      <c r="XES1809" s="5"/>
    </row>
    <row r="1810" spans="1:16373">
      <c r="A1810" s="10">
        <v>1808</v>
      </c>
      <c r="B1810" s="11" t="s">
        <v>2138</v>
      </c>
      <c r="C1810" s="12">
        <v>2395</v>
      </c>
      <c r="XES1810" s="5"/>
    </row>
    <row r="1811" spans="1:16373">
      <c r="A1811" s="10">
        <v>1809</v>
      </c>
      <c r="B1811" s="11" t="s">
        <v>2139</v>
      </c>
      <c r="C1811" s="12">
        <v>2395</v>
      </c>
      <c r="XES1811" s="5"/>
    </row>
    <row r="1812" spans="1:16373">
      <c r="A1812" s="10">
        <v>1810</v>
      </c>
      <c r="B1812" s="11" t="s">
        <v>2140</v>
      </c>
      <c r="C1812" s="12">
        <v>2395</v>
      </c>
      <c r="XES1812" s="5"/>
    </row>
    <row r="1813" spans="1:16373">
      <c r="A1813" s="10">
        <v>1811</v>
      </c>
      <c r="B1813" s="11" t="s">
        <v>2141</v>
      </c>
      <c r="C1813" s="12">
        <v>2395</v>
      </c>
      <c r="XES1813" s="5"/>
    </row>
    <row r="1814" spans="1:16373">
      <c r="A1814" s="10">
        <v>1812</v>
      </c>
      <c r="B1814" s="11" t="s">
        <v>2142</v>
      </c>
      <c r="C1814" s="12">
        <v>1418</v>
      </c>
      <c r="XES1814" s="5"/>
    </row>
    <row r="1815" spans="1:16373">
      <c r="A1815" s="10">
        <v>1813</v>
      </c>
      <c r="B1815" s="11" t="s">
        <v>2143</v>
      </c>
      <c r="C1815" s="12">
        <v>479</v>
      </c>
      <c r="XES1815" s="5"/>
    </row>
    <row r="1816" spans="1:16373">
      <c r="A1816" s="10">
        <v>1814</v>
      </c>
      <c r="B1816" s="11" t="s">
        <v>2144</v>
      </c>
      <c r="C1816" s="12">
        <v>479</v>
      </c>
      <c r="XES1816" s="5"/>
    </row>
    <row r="1817" spans="1:16373">
      <c r="A1817" s="10">
        <v>1815</v>
      </c>
      <c r="B1817" s="11" t="s">
        <v>2145</v>
      </c>
      <c r="C1817" s="12">
        <v>958</v>
      </c>
      <c r="XES1817" s="5"/>
    </row>
    <row r="1818" spans="1:16373">
      <c r="A1818" s="10">
        <v>1816</v>
      </c>
      <c r="B1818" s="11" t="s">
        <v>2146</v>
      </c>
      <c r="C1818" s="12">
        <v>958</v>
      </c>
      <c r="XES1818" s="5"/>
    </row>
    <row r="1819" spans="1:16373">
      <c r="A1819" s="10">
        <v>1817</v>
      </c>
      <c r="B1819" s="11" t="s">
        <v>2147</v>
      </c>
      <c r="C1819" s="12">
        <v>1437</v>
      </c>
      <c r="XES1819" s="5"/>
    </row>
    <row r="1820" spans="1:16373">
      <c r="A1820" s="10">
        <v>1818</v>
      </c>
      <c r="B1820" s="11" t="s">
        <v>2148</v>
      </c>
      <c r="C1820" s="12">
        <v>2395</v>
      </c>
      <c r="XES1820" s="5"/>
    </row>
    <row r="1821" spans="1:16373">
      <c r="A1821" s="10">
        <v>1819</v>
      </c>
      <c r="B1821" s="11" t="s">
        <v>2149</v>
      </c>
      <c r="C1821" s="12">
        <v>2395</v>
      </c>
      <c r="XES1821" s="5"/>
    </row>
    <row r="1822" spans="1:16373">
      <c r="A1822" s="10">
        <v>1820</v>
      </c>
      <c r="B1822" s="11" t="s">
        <v>2150</v>
      </c>
      <c r="C1822" s="12">
        <v>2395</v>
      </c>
      <c r="XES1822" s="5"/>
    </row>
    <row r="1823" spans="1:16373">
      <c r="A1823" s="10">
        <v>1821</v>
      </c>
      <c r="B1823" s="11" t="s">
        <v>2151</v>
      </c>
      <c r="C1823" s="12">
        <v>2395</v>
      </c>
      <c r="XES1823" s="5"/>
    </row>
    <row r="1824" spans="1:16373">
      <c r="A1824" s="10">
        <v>1822</v>
      </c>
      <c r="B1824" s="11" t="s">
        <v>2152</v>
      </c>
      <c r="C1824" s="12">
        <v>2404</v>
      </c>
      <c r="XES1824" s="5"/>
    </row>
    <row r="1825" spans="1:16373">
      <c r="A1825" s="10">
        <v>1823</v>
      </c>
      <c r="B1825" s="11" t="s">
        <v>2153</v>
      </c>
      <c r="C1825" s="12">
        <v>2395</v>
      </c>
      <c r="XES1825" s="5"/>
    </row>
    <row r="1826" spans="1:16373">
      <c r="A1826" s="10">
        <v>1824</v>
      </c>
      <c r="B1826" s="11" t="s">
        <v>2154</v>
      </c>
      <c r="C1826" s="12">
        <v>2395</v>
      </c>
      <c r="XES1826" s="5"/>
    </row>
    <row r="1827" spans="1:16373">
      <c r="A1827" s="10">
        <v>1825</v>
      </c>
      <c r="B1827" s="11" t="s">
        <v>2155</v>
      </c>
      <c r="C1827" s="12">
        <v>2395</v>
      </c>
      <c r="XES1827" s="5"/>
    </row>
    <row r="1828" spans="1:16373">
      <c r="A1828" s="10">
        <v>1826</v>
      </c>
      <c r="B1828" s="11" t="s">
        <v>2156</v>
      </c>
      <c r="C1828" s="12">
        <v>2437</v>
      </c>
      <c r="XES1828" s="5"/>
    </row>
    <row r="1829" spans="1:16373">
      <c r="A1829" s="10">
        <v>1827</v>
      </c>
      <c r="B1829" s="11" t="s">
        <v>2157</v>
      </c>
      <c r="C1829" s="12">
        <v>2395</v>
      </c>
      <c r="XES1829" s="5"/>
    </row>
    <row r="1830" spans="1:16373">
      <c r="A1830" s="10">
        <v>1828</v>
      </c>
      <c r="B1830" s="11" t="s">
        <v>2158</v>
      </c>
      <c r="C1830" s="12">
        <v>2395</v>
      </c>
      <c r="XES1830" s="5"/>
    </row>
    <row r="1831" spans="1:16373">
      <c r="A1831" s="10">
        <v>1829</v>
      </c>
      <c r="B1831" s="11" t="s">
        <v>2159</v>
      </c>
      <c r="C1831" s="12">
        <v>2395</v>
      </c>
      <c r="XES1831" s="5"/>
    </row>
    <row r="1832" spans="1:16373">
      <c r="A1832" s="10">
        <v>1830</v>
      </c>
      <c r="B1832" s="11" t="s">
        <v>2160</v>
      </c>
      <c r="C1832" s="12">
        <v>2905</v>
      </c>
      <c r="XES1832" s="5"/>
    </row>
    <row r="1833" spans="1:16373">
      <c r="A1833" s="10">
        <v>1831</v>
      </c>
      <c r="B1833" s="11" t="s">
        <v>1223</v>
      </c>
      <c r="C1833" s="12">
        <v>2395</v>
      </c>
      <c r="XES1833" s="5"/>
    </row>
    <row r="1834" spans="1:16373">
      <c r="A1834" s="10">
        <v>1832</v>
      </c>
      <c r="B1834" s="11" t="s">
        <v>2161</v>
      </c>
      <c r="C1834" s="12">
        <v>2458</v>
      </c>
      <c r="XES1834" s="5"/>
    </row>
    <row r="1835" spans="1:16373">
      <c r="A1835" s="10">
        <v>1833</v>
      </c>
      <c r="B1835" s="11" t="s">
        <v>2162</v>
      </c>
      <c r="C1835" s="12">
        <v>2593</v>
      </c>
      <c r="XES1835" s="5"/>
    </row>
    <row r="1836" spans="1:16373">
      <c r="A1836" s="10">
        <v>1834</v>
      </c>
      <c r="B1836" s="11" t="s">
        <v>2163</v>
      </c>
      <c r="C1836" s="12">
        <v>2395</v>
      </c>
      <c r="XES1836" s="5"/>
    </row>
    <row r="1837" spans="1:16373">
      <c r="A1837" s="10">
        <v>1835</v>
      </c>
      <c r="B1837" s="11" t="s">
        <v>2164</v>
      </c>
      <c r="C1837" s="12">
        <v>2395</v>
      </c>
      <c r="XES1837" s="5"/>
    </row>
    <row r="1838" spans="1:16373">
      <c r="A1838" s="10">
        <v>1836</v>
      </c>
      <c r="B1838" s="11" t="s">
        <v>2165</v>
      </c>
      <c r="C1838" s="12">
        <v>2395</v>
      </c>
      <c r="XES1838" s="5"/>
    </row>
    <row r="1839" spans="1:16373">
      <c r="A1839" s="10">
        <v>1837</v>
      </c>
      <c r="B1839" s="11" t="s">
        <v>2166</v>
      </c>
      <c r="C1839" s="12">
        <v>2395</v>
      </c>
      <c r="XES1839" s="5"/>
    </row>
    <row r="1840" spans="1:16373">
      <c r="A1840" s="10">
        <v>1838</v>
      </c>
      <c r="B1840" s="11" t="s">
        <v>2167</v>
      </c>
      <c r="C1840" s="12">
        <v>2395</v>
      </c>
      <c r="XES1840" s="5"/>
    </row>
    <row r="1841" spans="1:16373">
      <c r="A1841" s="10">
        <v>1839</v>
      </c>
      <c r="B1841" s="11" t="s">
        <v>2168</v>
      </c>
      <c r="C1841" s="12">
        <v>2395</v>
      </c>
      <c r="XES1841" s="5"/>
    </row>
    <row r="1842" spans="1:16373">
      <c r="A1842" s="10">
        <v>1840</v>
      </c>
      <c r="B1842" s="11" t="s">
        <v>2169</v>
      </c>
      <c r="C1842" s="12">
        <v>2395</v>
      </c>
      <c r="XES1842" s="5"/>
    </row>
    <row r="1843" spans="1:16373">
      <c r="A1843" s="10">
        <v>1841</v>
      </c>
      <c r="B1843" s="11" t="s">
        <v>2170</v>
      </c>
      <c r="C1843" s="12">
        <v>2395</v>
      </c>
      <c r="XES1843" s="5"/>
    </row>
    <row r="1844" spans="1:16373">
      <c r="A1844" s="10">
        <v>1842</v>
      </c>
      <c r="B1844" s="11" t="s">
        <v>2171</v>
      </c>
      <c r="C1844" s="12">
        <v>2494</v>
      </c>
      <c r="XES1844" s="5"/>
    </row>
    <row r="1845" spans="1:16373">
      <c r="A1845" s="10">
        <v>1843</v>
      </c>
      <c r="B1845" s="11" t="s">
        <v>2172</v>
      </c>
      <c r="C1845" s="12">
        <v>2557</v>
      </c>
      <c r="XES1845" s="5"/>
    </row>
    <row r="1846" spans="1:16373">
      <c r="A1846" s="10">
        <v>1844</v>
      </c>
      <c r="B1846" s="11" t="s">
        <v>2173</v>
      </c>
      <c r="C1846" s="12">
        <v>2395</v>
      </c>
      <c r="XES1846" s="5"/>
    </row>
    <row r="1847" spans="1:16373">
      <c r="A1847" s="10">
        <v>1845</v>
      </c>
      <c r="B1847" s="11" t="s">
        <v>833</v>
      </c>
      <c r="C1847" s="12">
        <v>2395</v>
      </c>
      <c r="XES1847" s="5"/>
    </row>
    <row r="1848" spans="1:16373">
      <c r="A1848" s="10">
        <v>1846</v>
      </c>
      <c r="B1848" s="11" t="s">
        <v>2174</v>
      </c>
      <c r="C1848" s="12">
        <v>2575</v>
      </c>
      <c r="XES1848" s="5"/>
    </row>
    <row r="1849" spans="1:16373">
      <c r="A1849" s="10">
        <v>1847</v>
      </c>
      <c r="B1849" s="11" t="s">
        <v>2175</v>
      </c>
      <c r="C1849" s="12">
        <v>2584</v>
      </c>
      <c r="XES1849" s="5"/>
    </row>
    <row r="1850" spans="1:16373">
      <c r="A1850" s="10">
        <v>1848</v>
      </c>
      <c r="B1850" s="11" t="s">
        <v>2176</v>
      </c>
      <c r="C1850" s="12">
        <v>2395</v>
      </c>
      <c r="XES1850" s="5"/>
    </row>
    <row r="1851" spans="1:16373">
      <c r="A1851" s="10">
        <v>1849</v>
      </c>
      <c r="B1851" s="11" t="s">
        <v>2177</v>
      </c>
      <c r="C1851" s="12">
        <v>2443</v>
      </c>
      <c r="XES1851" s="5"/>
    </row>
    <row r="1852" spans="1:16373">
      <c r="A1852" s="10">
        <v>1850</v>
      </c>
      <c r="B1852" s="11" t="s">
        <v>2178</v>
      </c>
      <c r="C1852" s="12">
        <v>2395</v>
      </c>
      <c r="XES1852" s="5"/>
    </row>
    <row r="1853" spans="1:16373">
      <c r="A1853" s="10">
        <v>1851</v>
      </c>
      <c r="B1853" s="11" t="s">
        <v>2179</v>
      </c>
      <c r="C1853" s="12">
        <v>2518</v>
      </c>
      <c r="XES1853" s="5"/>
    </row>
    <row r="1854" spans="1:16373">
      <c r="A1854" s="10">
        <v>1852</v>
      </c>
      <c r="B1854" s="11" t="s">
        <v>2180</v>
      </c>
      <c r="C1854" s="12">
        <v>2395</v>
      </c>
      <c r="XES1854" s="5"/>
    </row>
    <row r="1855" spans="1:16373">
      <c r="A1855" s="10">
        <v>1853</v>
      </c>
      <c r="B1855" s="11" t="s">
        <v>1404</v>
      </c>
      <c r="C1855" s="12">
        <v>2395</v>
      </c>
      <c r="XES1855" s="5"/>
    </row>
    <row r="1856" spans="1:16373">
      <c r="A1856" s="10">
        <v>1854</v>
      </c>
      <c r="B1856" s="11" t="s">
        <v>2181</v>
      </c>
      <c r="C1856" s="12">
        <v>2435</v>
      </c>
      <c r="XES1856" s="5"/>
    </row>
    <row r="1857" spans="1:16373">
      <c r="A1857" s="10">
        <v>1855</v>
      </c>
      <c r="B1857" s="11" t="s">
        <v>2182</v>
      </c>
      <c r="C1857" s="12">
        <v>2560</v>
      </c>
      <c r="XES1857" s="5"/>
    </row>
    <row r="1858" spans="1:16373">
      <c r="A1858" s="10">
        <v>1856</v>
      </c>
      <c r="B1858" s="11" t="s">
        <v>2183</v>
      </c>
      <c r="C1858" s="12">
        <v>2395</v>
      </c>
      <c r="XES1858" s="5"/>
    </row>
    <row r="1859" spans="1:16373">
      <c r="A1859" s="10">
        <v>1857</v>
      </c>
      <c r="B1859" s="11" t="s">
        <v>1404</v>
      </c>
      <c r="C1859" s="12">
        <v>2545</v>
      </c>
      <c r="XES1859" s="5"/>
    </row>
    <row r="1860" spans="1:16373">
      <c r="A1860" s="10">
        <v>1858</v>
      </c>
      <c r="B1860" s="11" t="s">
        <v>2184</v>
      </c>
      <c r="C1860" s="12">
        <v>2395</v>
      </c>
      <c r="XES1860" s="5"/>
    </row>
    <row r="1861" spans="1:16373">
      <c r="A1861" s="10">
        <v>1859</v>
      </c>
      <c r="B1861" s="11" t="s">
        <v>2185</v>
      </c>
      <c r="C1861" s="12">
        <v>2395</v>
      </c>
      <c r="XES1861" s="5"/>
    </row>
    <row r="1862" spans="1:16373">
      <c r="A1862" s="10">
        <v>1860</v>
      </c>
      <c r="B1862" s="11" t="s">
        <v>2186</v>
      </c>
      <c r="C1862" s="12">
        <v>2395</v>
      </c>
      <c r="XES1862" s="5"/>
    </row>
    <row r="1863" spans="1:16373">
      <c r="A1863" s="10">
        <v>1861</v>
      </c>
      <c r="B1863" s="11" t="s">
        <v>2187</v>
      </c>
      <c r="C1863" s="12">
        <v>2395</v>
      </c>
      <c r="XES1863" s="5"/>
    </row>
    <row r="1864" spans="1:16373">
      <c r="A1864" s="10">
        <v>1862</v>
      </c>
      <c r="B1864" s="11" t="s">
        <v>2188</v>
      </c>
      <c r="C1864" s="12">
        <v>2395</v>
      </c>
      <c r="XES1864" s="5"/>
    </row>
    <row r="1865" spans="1:16373">
      <c r="A1865" s="10">
        <v>1863</v>
      </c>
      <c r="B1865" s="11" t="s">
        <v>2189</v>
      </c>
      <c r="C1865" s="12">
        <v>2458</v>
      </c>
      <c r="XES1865" s="5"/>
    </row>
    <row r="1866" spans="1:16373">
      <c r="A1866" s="10">
        <v>1864</v>
      </c>
      <c r="B1866" s="11" t="s">
        <v>2190</v>
      </c>
      <c r="C1866" s="12">
        <v>2395</v>
      </c>
      <c r="XES1866" s="5"/>
    </row>
    <row r="1867" spans="1:16373">
      <c r="A1867" s="10">
        <v>1865</v>
      </c>
      <c r="B1867" s="11" t="s">
        <v>2191</v>
      </c>
      <c r="C1867" s="12">
        <v>2395</v>
      </c>
      <c r="XES1867" s="5"/>
    </row>
    <row r="1868" spans="1:16373">
      <c r="A1868" s="10">
        <v>1866</v>
      </c>
      <c r="B1868" s="11" t="s">
        <v>2192</v>
      </c>
      <c r="C1868" s="12">
        <v>2395</v>
      </c>
      <c r="XES1868" s="5"/>
    </row>
    <row r="1869" spans="1:16373">
      <c r="A1869" s="10">
        <v>1867</v>
      </c>
      <c r="B1869" s="11" t="s">
        <v>2193</v>
      </c>
      <c r="C1869" s="12">
        <v>2395</v>
      </c>
      <c r="XES1869" s="5"/>
    </row>
    <row r="1870" spans="1:16373">
      <c r="A1870" s="10">
        <v>1868</v>
      </c>
      <c r="B1870" s="11" t="s">
        <v>2194</v>
      </c>
      <c r="C1870" s="12">
        <v>2395</v>
      </c>
      <c r="XES1870" s="5"/>
    </row>
    <row r="1871" spans="1:16373">
      <c r="A1871" s="10">
        <v>1869</v>
      </c>
      <c r="B1871" s="11" t="s">
        <v>2195</v>
      </c>
      <c r="C1871" s="12">
        <v>2395</v>
      </c>
      <c r="XES1871" s="5"/>
    </row>
    <row r="1872" spans="1:16373">
      <c r="A1872" s="10">
        <v>1870</v>
      </c>
      <c r="B1872" s="11" t="s">
        <v>2196</v>
      </c>
      <c r="C1872" s="12">
        <v>2395</v>
      </c>
      <c r="XES1872" s="5"/>
    </row>
    <row r="1873" spans="1:16373">
      <c r="A1873" s="10">
        <v>1871</v>
      </c>
      <c r="B1873" s="11" t="s">
        <v>2197</v>
      </c>
      <c r="C1873" s="12">
        <v>2395</v>
      </c>
      <c r="XES1873" s="5"/>
    </row>
    <row r="1874" spans="1:16373">
      <c r="A1874" s="10">
        <v>1872</v>
      </c>
      <c r="B1874" s="11" t="s">
        <v>2198</v>
      </c>
      <c r="C1874" s="12">
        <v>2395</v>
      </c>
      <c r="XES1874" s="5"/>
    </row>
    <row r="1875" spans="1:16373">
      <c r="A1875" s="10">
        <v>1873</v>
      </c>
      <c r="B1875" s="11" t="s">
        <v>2199</v>
      </c>
      <c r="C1875" s="12">
        <v>2395</v>
      </c>
      <c r="XES1875" s="5"/>
    </row>
    <row r="1876" spans="1:16373">
      <c r="A1876" s="10">
        <v>1874</v>
      </c>
      <c r="B1876" s="11" t="s">
        <v>2200</v>
      </c>
      <c r="C1876" s="12">
        <v>2395</v>
      </c>
      <c r="XES1876" s="5"/>
    </row>
    <row r="1877" spans="1:16373">
      <c r="A1877" s="10">
        <v>1875</v>
      </c>
      <c r="B1877" s="11" t="s">
        <v>2201</v>
      </c>
      <c r="C1877" s="12">
        <v>2395</v>
      </c>
      <c r="XES1877" s="5"/>
    </row>
    <row r="1878" spans="1:16373">
      <c r="A1878" s="10">
        <v>1876</v>
      </c>
      <c r="B1878" s="11" t="s">
        <v>2202</v>
      </c>
      <c r="C1878" s="12">
        <v>2395</v>
      </c>
      <c r="XES1878" s="5"/>
    </row>
    <row r="1879" spans="1:16373">
      <c r="A1879" s="10">
        <v>1877</v>
      </c>
      <c r="B1879" s="11" t="s">
        <v>2203</v>
      </c>
      <c r="C1879" s="12">
        <v>2395</v>
      </c>
      <c r="XES1879" s="5"/>
    </row>
    <row r="1880" spans="1:16373">
      <c r="A1880" s="10">
        <v>1878</v>
      </c>
      <c r="B1880" s="11" t="s">
        <v>2204</v>
      </c>
      <c r="C1880" s="12">
        <v>2395</v>
      </c>
      <c r="XES1880" s="5"/>
    </row>
    <row r="1881" spans="1:16373">
      <c r="A1881" s="10">
        <v>1879</v>
      </c>
      <c r="B1881" s="11" t="s">
        <v>2205</v>
      </c>
      <c r="C1881" s="12">
        <v>1320</v>
      </c>
      <c r="XES1881" s="5"/>
    </row>
    <row r="1882" spans="1:16373">
      <c r="A1882" s="10">
        <v>1880</v>
      </c>
      <c r="B1882" s="11" t="s">
        <v>2206</v>
      </c>
      <c r="C1882" s="12">
        <v>479</v>
      </c>
      <c r="XES1882" s="5"/>
    </row>
    <row r="1883" spans="1:16373">
      <c r="A1883" s="10">
        <v>1881</v>
      </c>
      <c r="B1883" s="11" t="s">
        <v>2207</v>
      </c>
      <c r="C1883" s="12">
        <v>1479</v>
      </c>
      <c r="XES1883" s="5"/>
    </row>
    <row r="1884" spans="1:16373">
      <c r="A1884" s="10">
        <v>1882</v>
      </c>
      <c r="B1884" s="11" t="s">
        <v>2208</v>
      </c>
      <c r="C1884" s="12">
        <v>958</v>
      </c>
      <c r="XES1884" s="5"/>
    </row>
    <row r="1885" spans="1:16373">
      <c r="A1885" s="10">
        <v>1883</v>
      </c>
      <c r="B1885" s="11" t="s">
        <v>2209</v>
      </c>
      <c r="C1885" s="12">
        <v>958</v>
      </c>
      <c r="XES1885" s="5"/>
    </row>
    <row r="1886" spans="1:16373">
      <c r="A1886" s="10">
        <v>1884</v>
      </c>
      <c r="B1886" s="11" t="s">
        <v>2210</v>
      </c>
      <c r="C1886" s="12">
        <v>1437</v>
      </c>
      <c r="XES1886" s="5"/>
    </row>
    <row r="1887" spans="1:16373">
      <c r="A1887" s="10">
        <v>1885</v>
      </c>
      <c r="B1887" s="11" t="s">
        <v>2211</v>
      </c>
      <c r="C1887" s="12">
        <v>479</v>
      </c>
      <c r="XES1887" s="5"/>
    </row>
    <row r="1888" spans="1:16373">
      <c r="A1888" s="10">
        <v>1886</v>
      </c>
      <c r="B1888" s="11" t="s">
        <v>2212</v>
      </c>
      <c r="C1888" s="12">
        <v>2404</v>
      </c>
      <c r="XES1888" s="5"/>
    </row>
    <row r="1889" spans="1:16373">
      <c r="A1889" s="10">
        <v>1887</v>
      </c>
      <c r="B1889" s="11" t="s">
        <v>2213</v>
      </c>
      <c r="C1889" s="12">
        <v>2422</v>
      </c>
      <c r="XES1889" s="5"/>
    </row>
    <row r="1890" spans="1:16373">
      <c r="A1890" s="10">
        <v>1888</v>
      </c>
      <c r="B1890" s="11" t="s">
        <v>2214</v>
      </c>
      <c r="C1890" s="12">
        <v>2395</v>
      </c>
      <c r="XES1890" s="5"/>
    </row>
    <row r="1891" spans="1:16373">
      <c r="A1891" s="10">
        <v>1889</v>
      </c>
      <c r="B1891" s="11" t="s">
        <v>2215</v>
      </c>
      <c r="C1891" s="12">
        <v>2395</v>
      </c>
      <c r="XES1891" s="5"/>
    </row>
    <row r="1892" spans="1:16373">
      <c r="A1892" s="10">
        <v>1890</v>
      </c>
      <c r="B1892" s="11" t="s">
        <v>2216</v>
      </c>
      <c r="C1892" s="12">
        <v>2395</v>
      </c>
      <c r="XES1892" s="5"/>
    </row>
    <row r="1893" spans="1:16373">
      <c r="A1893" s="10">
        <v>1891</v>
      </c>
      <c r="B1893" s="11" t="s">
        <v>2217</v>
      </c>
      <c r="C1893" s="12">
        <v>2413</v>
      </c>
      <c r="XES1893" s="5"/>
    </row>
    <row r="1894" spans="1:16373">
      <c r="A1894" s="10">
        <v>1892</v>
      </c>
      <c r="B1894" s="11" t="s">
        <v>2218</v>
      </c>
      <c r="C1894" s="12">
        <v>2461</v>
      </c>
      <c r="XES1894" s="5"/>
    </row>
    <row r="1895" spans="1:16373">
      <c r="A1895" s="10">
        <v>1893</v>
      </c>
      <c r="B1895" s="11" t="s">
        <v>2219</v>
      </c>
      <c r="C1895" s="12">
        <v>2395</v>
      </c>
      <c r="XES1895" s="5"/>
    </row>
    <row r="1896" spans="1:16373">
      <c r="A1896" s="10">
        <v>1894</v>
      </c>
      <c r="B1896" s="11" t="s">
        <v>562</v>
      </c>
      <c r="C1896" s="12">
        <v>1437</v>
      </c>
      <c r="XES1896" s="5"/>
    </row>
    <row r="1897" spans="1:16373">
      <c r="A1897" s="10">
        <v>1895</v>
      </c>
      <c r="B1897" s="11" t="s">
        <v>2220</v>
      </c>
      <c r="C1897" s="12">
        <v>2407</v>
      </c>
      <c r="XES1897" s="5"/>
    </row>
    <row r="1898" spans="1:16373">
      <c r="A1898" s="10">
        <v>1896</v>
      </c>
      <c r="B1898" s="11" t="s">
        <v>2221</v>
      </c>
      <c r="C1898" s="12">
        <v>2395</v>
      </c>
      <c r="XES1898" s="5"/>
    </row>
    <row r="1899" spans="1:16373">
      <c r="A1899" s="10">
        <v>1897</v>
      </c>
      <c r="B1899" s="11" t="s">
        <v>2222</v>
      </c>
      <c r="C1899" s="12">
        <v>2395</v>
      </c>
      <c r="XES1899" s="5"/>
    </row>
    <row r="1900" spans="1:16373">
      <c r="A1900" s="10">
        <v>1898</v>
      </c>
      <c r="B1900" s="11" t="s">
        <v>2223</v>
      </c>
      <c r="C1900" s="12">
        <v>2395</v>
      </c>
      <c r="XES1900" s="5"/>
    </row>
    <row r="1901" spans="1:16373">
      <c r="A1901" s="10">
        <v>1899</v>
      </c>
      <c r="B1901" s="11" t="s">
        <v>2224</v>
      </c>
      <c r="C1901" s="12">
        <v>2431</v>
      </c>
      <c r="XES1901" s="5"/>
    </row>
    <row r="1902" spans="1:16373">
      <c r="A1902" s="10">
        <v>1900</v>
      </c>
      <c r="B1902" s="11" t="s">
        <v>2225</v>
      </c>
      <c r="C1902" s="12">
        <v>2395</v>
      </c>
      <c r="XES1902" s="5"/>
    </row>
    <row r="1903" spans="1:16373">
      <c r="A1903" s="10">
        <v>1901</v>
      </c>
      <c r="B1903" s="11" t="s">
        <v>2226</v>
      </c>
      <c r="C1903" s="12">
        <v>2395</v>
      </c>
      <c r="XES1903" s="5"/>
    </row>
    <row r="1904" spans="1:16373">
      <c r="A1904" s="10">
        <v>1902</v>
      </c>
      <c r="B1904" s="11" t="s">
        <v>2227</v>
      </c>
      <c r="C1904" s="12">
        <v>2413</v>
      </c>
      <c r="XES1904" s="5"/>
    </row>
    <row r="1905" spans="1:16373">
      <c r="A1905" s="10">
        <v>1903</v>
      </c>
      <c r="B1905" s="11" t="s">
        <v>1302</v>
      </c>
      <c r="C1905" s="12">
        <v>2395</v>
      </c>
      <c r="XES1905" s="5"/>
    </row>
    <row r="1906" spans="1:16373">
      <c r="A1906" s="10">
        <v>1904</v>
      </c>
      <c r="B1906" s="11" t="s">
        <v>2228</v>
      </c>
      <c r="C1906" s="12">
        <v>2500</v>
      </c>
      <c r="XES1906" s="5"/>
    </row>
    <row r="1907" spans="1:16373">
      <c r="A1907" s="10">
        <v>1905</v>
      </c>
      <c r="B1907" s="11" t="s">
        <v>2229</v>
      </c>
      <c r="C1907" s="12">
        <v>2395</v>
      </c>
      <c r="XES1907" s="5"/>
    </row>
    <row r="1908" spans="1:16373">
      <c r="A1908" s="10">
        <v>1906</v>
      </c>
      <c r="B1908" s="11" t="s">
        <v>2230</v>
      </c>
      <c r="C1908" s="12">
        <v>2395</v>
      </c>
      <c r="XES1908" s="5"/>
    </row>
    <row r="1909" spans="1:16373">
      <c r="A1909" s="10">
        <v>1907</v>
      </c>
      <c r="B1909" s="11" t="s">
        <v>2231</v>
      </c>
      <c r="C1909" s="12">
        <v>2395</v>
      </c>
      <c r="XES1909" s="5"/>
    </row>
    <row r="1910" spans="1:16373">
      <c r="A1910" s="10">
        <v>1908</v>
      </c>
      <c r="B1910" s="11" t="s">
        <v>2232</v>
      </c>
      <c r="C1910" s="12">
        <v>2395</v>
      </c>
      <c r="XES1910" s="5"/>
    </row>
    <row r="1911" spans="1:16373">
      <c r="A1911" s="10">
        <v>1909</v>
      </c>
      <c r="B1911" s="11" t="s">
        <v>2233</v>
      </c>
      <c r="C1911" s="12">
        <v>2395</v>
      </c>
      <c r="XES1911" s="5"/>
    </row>
    <row r="1912" spans="1:16373">
      <c r="A1912" s="10">
        <v>1910</v>
      </c>
      <c r="B1912" s="11" t="s">
        <v>2234</v>
      </c>
      <c r="C1912" s="12">
        <v>2395</v>
      </c>
      <c r="XES1912" s="5"/>
    </row>
    <row r="1913" spans="1:16373">
      <c r="A1913" s="10">
        <v>1911</v>
      </c>
      <c r="B1913" s="11" t="s">
        <v>2235</v>
      </c>
      <c r="C1913" s="12">
        <v>2395</v>
      </c>
      <c r="XES1913" s="5"/>
    </row>
    <row r="1914" spans="1:16373">
      <c r="A1914" s="10">
        <v>1912</v>
      </c>
      <c r="B1914" s="11" t="s">
        <v>2236</v>
      </c>
      <c r="C1914" s="12">
        <v>2395</v>
      </c>
      <c r="XES1914" s="5"/>
    </row>
    <row r="1915" spans="1:16373">
      <c r="A1915" s="10">
        <v>1913</v>
      </c>
      <c r="B1915" s="11" t="s">
        <v>2237</v>
      </c>
      <c r="C1915" s="12">
        <v>2395</v>
      </c>
      <c r="XES1915" s="5"/>
    </row>
    <row r="1916" spans="1:16373">
      <c r="A1916" s="10">
        <v>1914</v>
      </c>
      <c r="B1916" s="11" t="s">
        <v>2238</v>
      </c>
      <c r="C1916" s="12">
        <v>2395</v>
      </c>
      <c r="XES1916" s="5"/>
    </row>
    <row r="1917" spans="1:16373">
      <c r="A1917" s="10">
        <v>1915</v>
      </c>
      <c r="B1917" s="11" t="s">
        <v>2239</v>
      </c>
      <c r="C1917" s="12">
        <v>2395</v>
      </c>
      <c r="XES1917" s="5"/>
    </row>
    <row r="1918" spans="1:16373">
      <c r="A1918" s="10">
        <v>1916</v>
      </c>
      <c r="B1918" s="11" t="s">
        <v>2240</v>
      </c>
      <c r="C1918" s="12">
        <v>2395</v>
      </c>
      <c r="XES1918" s="5"/>
    </row>
    <row r="1919" spans="1:16373">
      <c r="A1919" s="10">
        <v>1917</v>
      </c>
      <c r="B1919" s="11" t="s">
        <v>2241</v>
      </c>
      <c r="C1919" s="12">
        <v>2395</v>
      </c>
      <c r="XES1919" s="5"/>
    </row>
    <row r="1920" spans="1:16373">
      <c r="A1920" s="10">
        <v>1918</v>
      </c>
      <c r="B1920" s="11" t="s">
        <v>2242</v>
      </c>
      <c r="C1920" s="12">
        <v>2395</v>
      </c>
      <c r="XES1920" s="5"/>
    </row>
    <row r="1921" spans="1:16373">
      <c r="A1921" s="10">
        <v>1919</v>
      </c>
      <c r="B1921" s="11" t="s">
        <v>2243</v>
      </c>
      <c r="C1921" s="12">
        <v>2395</v>
      </c>
      <c r="XES1921" s="5"/>
    </row>
    <row r="1922" spans="1:16373">
      <c r="A1922" s="10">
        <v>1920</v>
      </c>
      <c r="B1922" s="11" t="s">
        <v>2244</v>
      </c>
      <c r="C1922" s="12">
        <v>2569</v>
      </c>
      <c r="XES1922" s="5"/>
    </row>
    <row r="1923" spans="1:16373">
      <c r="A1923" s="10">
        <v>1921</v>
      </c>
      <c r="B1923" s="11" t="s">
        <v>2245</v>
      </c>
      <c r="C1923" s="12">
        <v>2395</v>
      </c>
      <c r="XES1923" s="5"/>
    </row>
    <row r="1924" spans="1:16373">
      <c r="A1924" s="10">
        <v>1922</v>
      </c>
      <c r="B1924" s="11" t="s">
        <v>2246</v>
      </c>
      <c r="C1924" s="12">
        <v>2395</v>
      </c>
      <c r="XES1924" s="5"/>
    </row>
    <row r="1925" spans="1:16373">
      <c r="A1925" s="10">
        <v>1923</v>
      </c>
      <c r="B1925" s="11" t="s">
        <v>2247</v>
      </c>
      <c r="C1925" s="12">
        <v>2395</v>
      </c>
      <c r="XES1925" s="5"/>
    </row>
    <row r="1926" spans="1:16373">
      <c r="A1926" s="10">
        <v>1924</v>
      </c>
      <c r="B1926" s="11" t="s">
        <v>2248</v>
      </c>
      <c r="C1926" s="12">
        <v>2395</v>
      </c>
      <c r="XES1926" s="5"/>
    </row>
    <row r="1927" spans="1:16373">
      <c r="A1927" s="10">
        <v>1925</v>
      </c>
      <c r="B1927" s="11" t="s">
        <v>2249</v>
      </c>
      <c r="C1927" s="12">
        <v>2395</v>
      </c>
      <c r="XES1927" s="5"/>
    </row>
    <row r="1928" spans="1:16373">
      <c r="A1928" s="10">
        <v>1926</v>
      </c>
      <c r="B1928" s="11" t="s">
        <v>2250</v>
      </c>
      <c r="C1928" s="12">
        <v>2395</v>
      </c>
      <c r="XES1928" s="5"/>
    </row>
    <row r="1929" spans="1:16373">
      <c r="A1929" s="10">
        <v>1927</v>
      </c>
      <c r="B1929" s="11" t="s">
        <v>2251</v>
      </c>
      <c r="C1929" s="12">
        <v>2533</v>
      </c>
      <c r="XES1929" s="5"/>
    </row>
    <row r="1930" spans="1:16373">
      <c r="A1930" s="10">
        <v>1928</v>
      </c>
      <c r="B1930" s="11" t="s">
        <v>2252</v>
      </c>
      <c r="C1930" s="12">
        <v>2395</v>
      </c>
      <c r="XES1930" s="5"/>
    </row>
    <row r="1931" spans="1:16373">
      <c r="A1931" s="10">
        <v>1929</v>
      </c>
      <c r="B1931" s="11" t="s">
        <v>2253</v>
      </c>
      <c r="C1931" s="12">
        <v>2395</v>
      </c>
      <c r="XES1931" s="5"/>
    </row>
    <row r="1932" spans="1:16373">
      <c r="A1932" s="10">
        <v>1930</v>
      </c>
      <c r="B1932" s="11" t="s">
        <v>2254</v>
      </c>
      <c r="C1932" s="12">
        <v>2395</v>
      </c>
      <c r="XES1932" s="5"/>
    </row>
    <row r="1933" spans="1:16373">
      <c r="A1933" s="10">
        <v>1931</v>
      </c>
      <c r="B1933" s="11" t="s">
        <v>2255</v>
      </c>
      <c r="C1933" s="12">
        <v>2515</v>
      </c>
      <c r="XES1933" s="5"/>
    </row>
    <row r="1934" spans="1:16373">
      <c r="A1934" s="10">
        <v>1932</v>
      </c>
      <c r="B1934" s="11" t="s">
        <v>2256</v>
      </c>
      <c r="C1934" s="12">
        <v>2395</v>
      </c>
      <c r="XES1934" s="5"/>
    </row>
    <row r="1935" spans="1:16373">
      <c r="A1935" s="10">
        <v>1933</v>
      </c>
      <c r="B1935" s="11" t="s">
        <v>589</v>
      </c>
      <c r="C1935" s="12">
        <v>1437</v>
      </c>
      <c r="XES1935" s="5"/>
    </row>
    <row r="1936" spans="1:16373">
      <c r="A1936" s="10">
        <v>1934</v>
      </c>
      <c r="B1936" s="11" t="s">
        <v>2257</v>
      </c>
      <c r="C1936" s="12">
        <v>2395</v>
      </c>
      <c r="XES1936" s="5"/>
    </row>
    <row r="1937" spans="1:16373">
      <c r="A1937" s="10">
        <v>1935</v>
      </c>
      <c r="B1937" s="11" t="s">
        <v>2258</v>
      </c>
      <c r="C1937" s="12">
        <v>2395</v>
      </c>
      <c r="XES1937" s="5"/>
    </row>
    <row r="1938" spans="1:16373">
      <c r="A1938" s="10">
        <v>1936</v>
      </c>
      <c r="B1938" s="11" t="s">
        <v>853</v>
      </c>
      <c r="C1938" s="12">
        <v>2395</v>
      </c>
      <c r="XES1938" s="5"/>
    </row>
    <row r="1939" spans="1:16373">
      <c r="A1939" s="10">
        <v>1937</v>
      </c>
      <c r="B1939" s="11" t="s">
        <v>2259</v>
      </c>
      <c r="C1939" s="12">
        <v>2395</v>
      </c>
      <c r="XES1939" s="5"/>
    </row>
    <row r="1940" spans="1:16373">
      <c r="A1940" s="10">
        <v>1938</v>
      </c>
      <c r="B1940" s="11" t="s">
        <v>2260</v>
      </c>
      <c r="C1940" s="12">
        <v>2611</v>
      </c>
      <c r="XES1940" s="5"/>
    </row>
    <row r="1941" spans="1:16373">
      <c r="A1941" s="10">
        <v>1939</v>
      </c>
      <c r="B1941" s="11" t="s">
        <v>2261</v>
      </c>
      <c r="C1941" s="12">
        <v>2395</v>
      </c>
      <c r="XES1941" s="5"/>
    </row>
    <row r="1942" spans="1:16373">
      <c r="A1942" s="10">
        <v>1940</v>
      </c>
      <c r="B1942" s="11" t="s">
        <v>2262</v>
      </c>
      <c r="C1942" s="12">
        <v>2395</v>
      </c>
      <c r="XES1942" s="5"/>
    </row>
    <row r="1943" spans="1:16373">
      <c r="A1943" s="10">
        <v>1941</v>
      </c>
      <c r="B1943" s="11" t="s">
        <v>2263</v>
      </c>
      <c r="C1943" s="12">
        <v>2416</v>
      </c>
      <c r="XES1943" s="5"/>
    </row>
    <row r="1944" spans="1:16373">
      <c r="A1944" s="10">
        <v>1942</v>
      </c>
      <c r="B1944" s="11" t="s">
        <v>2264</v>
      </c>
      <c r="C1944" s="12">
        <v>2395</v>
      </c>
      <c r="XES1944" s="5"/>
    </row>
    <row r="1945" spans="1:16373">
      <c r="A1945" s="10">
        <v>1943</v>
      </c>
      <c r="B1945" s="11" t="s">
        <v>2265</v>
      </c>
      <c r="C1945" s="12">
        <v>2395</v>
      </c>
      <c r="XES1945" s="5"/>
    </row>
    <row r="1946" spans="1:16373">
      <c r="A1946" s="10">
        <v>1944</v>
      </c>
      <c r="B1946" s="11" t="s">
        <v>2266</v>
      </c>
      <c r="C1946" s="12">
        <v>2416</v>
      </c>
      <c r="XES1946" s="5"/>
    </row>
    <row r="1947" spans="1:16373">
      <c r="A1947" s="10">
        <v>1945</v>
      </c>
      <c r="B1947" s="11" t="s">
        <v>2267</v>
      </c>
      <c r="C1947" s="12">
        <v>2461</v>
      </c>
      <c r="XES1947" s="5"/>
    </row>
    <row r="1948" spans="1:16373">
      <c r="A1948" s="10">
        <v>1946</v>
      </c>
      <c r="B1948" s="11" t="s">
        <v>2268</v>
      </c>
      <c r="C1948" s="12">
        <v>2395</v>
      </c>
      <c r="XES1948" s="5"/>
    </row>
    <row r="1949" spans="1:16373">
      <c r="A1949" s="10">
        <v>1947</v>
      </c>
      <c r="B1949" s="11" t="s">
        <v>2269</v>
      </c>
      <c r="C1949" s="12">
        <v>2395</v>
      </c>
      <c r="XES1949" s="5"/>
    </row>
    <row r="1950" spans="1:16373">
      <c r="A1950" s="10">
        <v>1948</v>
      </c>
      <c r="B1950" s="11" t="s">
        <v>2270</v>
      </c>
      <c r="C1950" s="12">
        <v>2395</v>
      </c>
      <c r="XES1950" s="5"/>
    </row>
    <row r="1951" spans="1:16373">
      <c r="A1951" s="10">
        <v>1949</v>
      </c>
      <c r="B1951" s="11" t="s">
        <v>2271</v>
      </c>
      <c r="C1951" s="12">
        <v>2395</v>
      </c>
      <c r="XES1951" s="5"/>
    </row>
    <row r="1952" spans="1:16373">
      <c r="A1952" s="10">
        <v>1950</v>
      </c>
      <c r="B1952" s="11" t="s">
        <v>2272</v>
      </c>
      <c r="C1952" s="12">
        <v>2434</v>
      </c>
      <c r="XES1952" s="5"/>
    </row>
    <row r="1953" spans="1:16373">
      <c r="A1953" s="10">
        <v>1951</v>
      </c>
      <c r="B1953" s="11" t="s">
        <v>2273</v>
      </c>
      <c r="C1953" s="12">
        <v>2395</v>
      </c>
      <c r="XES1953" s="5"/>
    </row>
    <row r="1954" spans="1:16373">
      <c r="A1954" s="10">
        <v>1952</v>
      </c>
      <c r="B1954" s="11" t="s">
        <v>2274</v>
      </c>
      <c r="C1954" s="12">
        <v>2395</v>
      </c>
      <c r="XES1954" s="5"/>
    </row>
    <row r="1955" spans="1:16373">
      <c r="A1955" s="10">
        <v>1953</v>
      </c>
      <c r="B1955" s="11" t="s">
        <v>2275</v>
      </c>
      <c r="C1955" s="12">
        <v>2395</v>
      </c>
      <c r="XES1955" s="5"/>
    </row>
    <row r="1956" spans="1:16373">
      <c r="A1956" s="10">
        <v>1954</v>
      </c>
      <c r="B1956" s="11" t="s">
        <v>2276</v>
      </c>
      <c r="C1956" s="12">
        <v>1478</v>
      </c>
      <c r="XES1956" s="5"/>
    </row>
    <row r="1957" spans="1:16373">
      <c r="A1957" s="10">
        <v>1955</v>
      </c>
      <c r="B1957" s="11" t="s">
        <v>2277</v>
      </c>
      <c r="C1957" s="12">
        <v>1437</v>
      </c>
      <c r="XES1957" s="5"/>
    </row>
    <row r="1958" spans="1:16373">
      <c r="A1958" s="10">
        <v>1956</v>
      </c>
      <c r="B1958" s="11" t="s">
        <v>2278</v>
      </c>
      <c r="C1958" s="12">
        <v>958</v>
      </c>
      <c r="XES1958" s="5"/>
    </row>
    <row r="1959" spans="1:16373">
      <c r="A1959" s="10">
        <v>1957</v>
      </c>
      <c r="B1959" s="11" t="s">
        <v>2279</v>
      </c>
      <c r="C1959" s="12">
        <v>958</v>
      </c>
      <c r="XES1959" s="5"/>
    </row>
    <row r="1960" spans="1:16373">
      <c r="A1960" s="10">
        <v>1958</v>
      </c>
      <c r="B1960" s="11" t="s">
        <v>2280</v>
      </c>
      <c r="C1960" s="12">
        <v>958</v>
      </c>
      <c r="XES1960" s="5"/>
    </row>
    <row r="1961" spans="1:16373">
      <c r="A1961" s="10">
        <v>1959</v>
      </c>
      <c r="B1961" s="11" t="s">
        <v>2281</v>
      </c>
      <c r="C1961" s="12">
        <v>2464</v>
      </c>
      <c r="XES1961" s="5"/>
    </row>
    <row r="1962" spans="1:16373">
      <c r="A1962" s="10">
        <v>1960</v>
      </c>
      <c r="B1962" s="11" t="s">
        <v>2282</v>
      </c>
      <c r="C1962" s="12">
        <v>2395</v>
      </c>
      <c r="XES1962" s="5"/>
    </row>
    <row r="1963" spans="1:16373">
      <c r="A1963" s="10">
        <v>1961</v>
      </c>
      <c r="B1963" s="11" t="s">
        <v>2283</v>
      </c>
      <c r="C1963" s="12">
        <v>2488</v>
      </c>
      <c r="XES1963" s="5"/>
    </row>
    <row r="1964" spans="1:16373">
      <c r="A1964" s="10">
        <v>1962</v>
      </c>
      <c r="B1964" s="11" t="s">
        <v>2284</v>
      </c>
      <c r="C1964" s="12">
        <v>2440</v>
      </c>
      <c r="XES1964" s="5"/>
    </row>
    <row r="1965" spans="1:16373">
      <c r="A1965" s="10">
        <v>1963</v>
      </c>
      <c r="B1965" s="11" t="s">
        <v>2285</v>
      </c>
      <c r="C1965" s="12">
        <v>2395</v>
      </c>
      <c r="XES1965" s="5"/>
    </row>
    <row r="1966" spans="1:16373">
      <c r="A1966" s="10">
        <v>1964</v>
      </c>
      <c r="B1966" s="11" t="s">
        <v>2286</v>
      </c>
      <c r="C1966" s="12">
        <v>2599</v>
      </c>
      <c r="XES1966" s="5"/>
    </row>
    <row r="1967" spans="1:16373">
      <c r="A1967" s="10">
        <v>1965</v>
      </c>
      <c r="B1967" s="11" t="s">
        <v>2287</v>
      </c>
      <c r="C1967" s="12">
        <v>2458</v>
      </c>
      <c r="XES1967" s="5"/>
    </row>
    <row r="1968" spans="1:16373">
      <c r="A1968" s="10">
        <v>1966</v>
      </c>
      <c r="B1968" s="11" t="s">
        <v>2288</v>
      </c>
      <c r="C1968" s="12">
        <v>2395</v>
      </c>
      <c r="XES1968" s="5"/>
    </row>
    <row r="1969" spans="1:16373">
      <c r="A1969" s="10">
        <v>1967</v>
      </c>
      <c r="B1969" s="11" t="s">
        <v>2289</v>
      </c>
      <c r="C1969" s="12">
        <v>2395</v>
      </c>
      <c r="XES1969" s="5"/>
    </row>
    <row r="1970" spans="1:16373">
      <c r="A1970" s="10">
        <v>1968</v>
      </c>
      <c r="B1970" s="11" t="s">
        <v>2290</v>
      </c>
      <c r="C1970" s="12">
        <v>2902</v>
      </c>
      <c r="XES1970" s="5"/>
    </row>
    <row r="1971" spans="1:16373">
      <c r="A1971" s="10">
        <v>1969</v>
      </c>
      <c r="B1971" s="11" t="s">
        <v>2291</v>
      </c>
      <c r="C1971" s="12">
        <v>2395</v>
      </c>
      <c r="XES1971" s="5"/>
    </row>
    <row r="1972" spans="1:16373">
      <c r="A1972" s="10">
        <v>1970</v>
      </c>
      <c r="B1972" s="11" t="s">
        <v>2292</v>
      </c>
      <c r="C1972" s="12">
        <v>2395</v>
      </c>
      <c r="XES1972" s="5"/>
    </row>
    <row r="1973" spans="1:16373">
      <c r="A1973" s="10">
        <v>1971</v>
      </c>
      <c r="B1973" s="11" t="s">
        <v>2293</v>
      </c>
      <c r="C1973" s="12">
        <v>2395</v>
      </c>
      <c r="XES1973" s="5"/>
    </row>
    <row r="1974" spans="1:16373">
      <c r="A1974" s="10">
        <v>1972</v>
      </c>
      <c r="B1974" s="11" t="s">
        <v>2294</v>
      </c>
      <c r="C1974" s="12">
        <v>2395</v>
      </c>
      <c r="XES1974" s="5"/>
    </row>
    <row r="1975" spans="1:16373">
      <c r="A1975" s="10">
        <v>1973</v>
      </c>
      <c r="B1975" s="11" t="s">
        <v>2295</v>
      </c>
      <c r="C1975" s="12">
        <v>2395</v>
      </c>
      <c r="XES1975" s="5"/>
    </row>
    <row r="1976" spans="1:16373">
      <c r="A1976" s="10">
        <v>1974</v>
      </c>
      <c r="B1976" s="11" t="s">
        <v>2296</v>
      </c>
      <c r="C1976" s="12">
        <v>2395</v>
      </c>
      <c r="XES1976" s="5"/>
    </row>
    <row r="1977" spans="1:16373">
      <c r="A1977" s="10">
        <v>1975</v>
      </c>
      <c r="B1977" s="11" t="s">
        <v>2297</v>
      </c>
      <c r="C1977" s="12">
        <v>2395</v>
      </c>
      <c r="XES1977" s="5"/>
    </row>
    <row r="1978" spans="1:16373">
      <c r="A1978" s="10">
        <v>1976</v>
      </c>
      <c r="B1978" s="11" t="s">
        <v>2298</v>
      </c>
      <c r="C1978" s="12">
        <v>2422</v>
      </c>
      <c r="XES1978" s="5"/>
    </row>
    <row r="1979" spans="1:16373">
      <c r="A1979" s="10">
        <v>1977</v>
      </c>
      <c r="B1979" s="11" t="s">
        <v>2299</v>
      </c>
      <c r="C1979" s="12">
        <v>2395</v>
      </c>
      <c r="XES1979" s="5"/>
    </row>
    <row r="1980" spans="1:16373">
      <c r="A1980" s="10">
        <v>1978</v>
      </c>
      <c r="B1980" s="11" t="s">
        <v>2300</v>
      </c>
      <c r="C1980" s="12">
        <v>2395</v>
      </c>
      <c r="XES1980" s="5"/>
    </row>
    <row r="1981" spans="1:16373">
      <c r="A1981" s="10">
        <v>1979</v>
      </c>
      <c r="B1981" s="11" t="s">
        <v>2301</v>
      </c>
      <c r="C1981" s="12">
        <v>2395</v>
      </c>
      <c r="XES1981" s="5"/>
    </row>
    <row r="1982" spans="1:16373">
      <c r="A1982" s="10">
        <v>1980</v>
      </c>
      <c r="B1982" s="11" t="s">
        <v>2302</v>
      </c>
      <c r="C1982" s="12">
        <v>2395</v>
      </c>
      <c r="XES1982" s="5"/>
    </row>
    <row r="1983" spans="1:16373">
      <c r="A1983" s="10">
        <v>1981</v>
      </c>
      <c r="B1983" s="11" t="s">
        <v>2303</v>
      </c>
      <c r="C1983" s="12">
        <v>2395</v>
      </c>
      <c r="XES1983" s="5"/>
    </row>
    <row r="1984" spans="1:16373">
      <c r="A1984" s="10">
        <v>1982</v>
      </c>
      <c r="B1984" s="11" t="s">
        <v>2304</v>
      </c>
      <c r="C1984" s="12">
        <v>2395</v>
      </c>
      <c r="XES1984" s="5"/>
    </row>
    <row r="1985" spans="1:16373">
      <c r="A1985" s="10">
        <v>1983</v>
      </c>
      <c r="B1985" s="11" t="s">
        <v>2305</v>
      </c>
      <c r="C1985" s="12">
        <v>2395</v>
      </c>
      <c r="XES1985" s="5"/>
    </row>
    <row r="1986" spans="1:16373">
      <c r="A1986" s="10">
        <v>1984</v>
      </c>
      <c r="B1986" s="11" t="s">
        <v>2306</v>
      </c>
      <c r="C1986" s="12">
        <v>2395</v>
      </c>
      <c r="XES1986" s="5"/>
    </row>
    <row r="1987" spans="1:16373">
      <c r="A1987" s="10">
        <v>1985</v>
      </c>
      <c r="B1987" s="11" t="s">
        <v>2307</v>
      </c>
      <c r="C1987" s="12">
        <v>2395</v>
      </c>
      <c r="XES1987" s="5"/>
    </row>
    <row r="1988" spans="1:16373">
      <c r="A1988" s="10">
        <v>1986</v>
      </c>
      <c r="B1988" s="11" t="s">
        <v>2308</v>
      </c>
      <c r="C1988" s="12">
        <v>2455</v>
      </c>
      <c r="XES1988" s="5"/>
    </row>
    <row r="1989" spans="1:16373">
      <c r="A1989" s="10">
        <v>1987</v>
      </c>
      <c r="B1989" s="11" t="s">
        <v>2309</v>
      </c>
      <c r="C1989" s="12">
        <v>2583</v>
      </c>
      <c r="XES1989" s="5"/>
    </row>
    <row r="1990" spans="1:16373">
      <c r="A1990" s="10">
        <v>1988</v>
      </c>
      <c r="B1990" s="11" t="s">
        <v>2310</v>
      </c>
      <c r="C1990" s="12">
        <v>2431</v>
      </c>
      <c r="XES1990" s="5"/>
    </row>
    <row r="1991" spans="1:16373">
      <c r="A1991" s="10">
        <v>1989</v>
      </c>
      <c r="B1991" s="11" t="s">
        <v>2311</v>
      </c>
      <c r="C1991" s="12">
        <v>2677</v>
      </c>
      <c r="XES1991" s="5"/>
    </row>
    <row r="1992" spans="1:16373">
      <c r="A1992" s="10">
        <v>1990</v>
      </c>
      <c r="B1992" s="11" t="s">
        <v>2312</v>
      </c>
      <c r="C1992" s="12">
        <v>2395</v>
      </c>
      <c r="XES1992" s="5"/>
    </row>
    <row r="1993" spans="1:16373">
      <c r="A1993" s="10">
        <v>1991</v>
      </c>
      <c r="B1993" s="11" t="s">
        <v>2313</v>
      </c>
      <c r="C1993" s="12">
        <v>2482</v>
      </c>
      <c r="XES1993" s="5"/>
    </row>
    <row r="1994" spans="1:16373">
      <c r="A1994" s="10">
        <v>1992</v>
      </c>
      <c r="B1994" s="11" t="s">
        <v>2314</v>
      </c>
      <c r="C1994" s="12">
        <v>2395</v>
      </c>
      <c r="XES1994" s="5"/>
    </row>
    <row r="1995" spans="1:16373">
      <c r="A1995" s="10">
        <v>1993</v>
      </c>
      <c r="B1995" s="11" t="s">
        <v>2315</v>
      </c>
      <c r="C1995" s="12">
        <v>2395</v>
      </c>
      <c r="XES1995" s="5"/>
    </row>
    <row r="1996" spans="1:16373">
      <c r="A1996" s="10">
        <v>1994</v>
      </c>
      <c r="B1996" s="11" t="s">
        <v>2316</v>
      </c>
      <c r="C1996" s="12">
        <v>2395</v>
      </c>
      <c r="XES1996" s="5"/>
    </row>
    <row r="1997" spans="1:16373">
      <c r="A1997" s="10">
        <v>1995</v>
      </c>
      <c r="B1997" s="11" t="s">
        <v>2317</v>
      </c>
      <c r="C1997" s="12">
        <v>2716</v>
      </c>
      <c r="XES1997" s="5"/>
    </row>
    <row r="1998" spans="1:16373">
      <c r="A1998" s="10">
        <v>1996</v>
      </c>
      <c r="B1998" s="11" t="s">
        <v>2318</v>
      </c>
      <c r="C1998" s="12">
        <v>2578</v>
      </c>
      <c r="XES1998" s="5"/>
    </row>
    <row r="1999" spans="1:16373">
      <c r="A1999" s="10">
        <v>1997</v>
      </c>
      <c r="B1999" s="11" t="s">
        <v>2319</v>
      </c>
      <c r="C1999" s="12">
        <v>2395</v>
      </c>
      <c r="XES1999" s="5"/>
    </row>
    <row r="2000" spans="1:16373">
      <c r="A2000" s="10">
        <v>1998</v>
      </c>
      <c r="B2000" s="11" t="s">
        <v>2320</v>
      </c>
      <c r="C2000" s="12">
        <v>2395</v>
      </c>
      <c r="XES2000" s="5"/>
    </row>
    <row r="2001" spans="1:16373">
      <c r="A2001" s="10">
        <v>1999</v>
      </c>
      <c r="B2001" s="11" t="s">
        <v>2321</v>
      </c>
      <c r="C2001" s="12">
        <v>2500</v>
      </c>
      <c r="XES2001" s="5"/>
    </row>
    <row r="2002" spans="1:16373">
      <c r="A2002" s="10">
        <v>2000</v>
      </c>
      <c r="B2002" s="11" t="s">
        <v>2322</v>
      </c>
      <c r="C2002" s="12">
        <v>2485</v>
      </c>
      <c r="XES2002" s="5"/>
    </row>
    <row r="2003" spans="1:16373">
      <c r="A2003" s="10">
        <v>2001</v>
      </c>
      <c r="B2003" s="11" t="s">
        <v>2323</v>
      </c>
      <c r="C2003" s="12">
        <v>2395</v>
      </c>
      <c r="XES2003" s="5"/>
    </row>
    <row r="2004" spans="1:16373">
      <c r="A2004" s="10">
        <v>2002</v>
      </c>
      <c r="B2004" s="11" t="s">
        <v>2324</v>
      </c>
      <c r="C2004" s="12">
        <v>2494</v>
      </c>
      <c r="XES2004" s="5"/>
    </row>
    <row r="2005" spans="1:16373">
      <c r="A2005" s="10">
        <v>2003</v>
      </c>
      <c r="B2005" s="11" t="s">
        <v>2325</v>
      </c>
      <c r="C2005" s="12">
        <v>2446</v>
      </c>
      <c r="XES2005" s="5"/>
    </row>
    <row r="2006" spans="1:16373">
      <c r="A2006" s="10">
        <v>2004</v>
      </c>
      <c r="B2006" s="11" t="s">
        <v>2326</v>
      </c>
      <c r="C2006" s="12">
        <v>2686</v>
      </c>
      <c r="XES2006" s="5"/>
    </row>
    <row r="2007" spans="1:16373">
      <c r="A2007" s="10">
        <v>2005</v>
      </c>
      <c r="B2007" s="11" t="s">
        <v>2327</v>
      </c>
      <c r="C2007" s="12">
        <v>2596</v>
      </c>
      <c r="XES2007" s="5"/>
    </row>
    <row r="2008" spans="1:16373">
      <c r="A2008" s="10">
        <v>2006</v>
      </c>
      <c r="B2008" s="11" t="s">
        <v>2328</v>
      </c>
      <c r="C2008" s="12">
        <v>2428</v>
      </c>
      <c r="XES2008" s="5"/>
    </row>
    <row r="2009" spans="1:16373">
      <c r="A2009" s="10">
        <v>2007</v>
      </c>
      <c r="B2009" s="11" t="s">
        <v>2329</v>
      </c>
      <c r="C2009" s="12">
        <v>2395</v>
      </c>
      <c r="XES2009" s="5"/>
    </row>
    <row r="2010" spans="1:16373">
      <c r="A2010" s="10">
        <v>2008</v>
      </c>
      <c r="B2010" s="11" t="s">
        <v>2330</v>
      </c>
      <c r="C2010" s="12">
        <v>2395</v>
      </c>
      <c r="XES2010" s="5"/>
    </row>
    <row r="2011" spans="1:16373">
      <c r="A2011" s="10">
        <v>2009</v>
      </c>
      <c r="B2011" s="11" t="s">
        <v>2331</v>
      </c>
      <c r="C2011" s="12">
        <v>2395</v>
      </c>
      <c r="XES2011" s="5"/>
    </row>
    <row r="2012" spans="1:16373">
      <c r="A2012" s="10">
        <v>2010</v>
      </c>
      <c r="B2012" s="11" t="s">
        <v>2332</v>
      </c>
      <c r="C2012" s="12">
        <v>2395</v>
      </c>
      <c r="XES2012" s="5"/>
    </row>
    <row r="2013" spans="1:16373">
      <c r="A2013" s="10">
        <v>2011</v>
      </c>
      <c r="B2013" s="11" t="s">
        <v>2333</v>
      </c>
      <c r="C2013" s="12">
        <v>2395</v>
      </c>
      <c r="XES2013" s="5"/>
    </row>
    <row r="2014" spans="1:16373">
      <c r="A2014" s="10">
        <v>2012</v>
      </c>
      <c r="B2014" s="11" t="s">
        <v>2334</v>
      </c>
      <c r="C2014" s="12">
        <v>2524</v>
      </c>
      <c r="XES2014" s="5"/>
    </row>
    <row r="2015" spans="1:16373">
      <c r="A2015" s="10">
        <v>2013</v>
      </c>
      <c r="B2015" s="11" t="s">
        <v>2335</v>
      </c>
      <c r="C2015" s="12">
        <v>2395</v>
      </c>
      <c r="XES2015" s="5"/>
    </row>
    <row r="2016" spans="1:16373">
      <c r="A2016" s="10">
        <v>2014</v>
      </c>
      <c r="B2016" s="11" t="s">
        <v>2336</v>
      </c>
      <c r="C2016" s="12">
        <v>2527</v>
      </c>
      <c r="XES2016" s="5"/>
    </row>
    <row r="2017" spans="1:16373">
      <c r="A2017" s="10">
        <v>2015</v>
      </c>
      <c r="B2017" s="11" t="s">
        <v>2337</v>
      </c>
      <c r="C2017" s="12">
        <v>2728</v>
      </c>
      <c r="XES2017" s="5"/>
    </row>
    <row r="2018" spans="1:16373">
      <c r="A2018" s="10">
        <v>2016</v>
      </c>
      <c r="B2018" s="11" t="s">
        <v>2338</v>
      </c>
      <c r="C2018" s="12">
        <v>2725</v>
      </c>
      <c r="XES2018" s="5"/>
    </row>
    <row r="2019" spans="1:16373">
      <c r="A2019" s="10">
        <v>2017</v>
      </c>
      <c r="B2019" s="11" t="s">
        <v>2339</v>
      </c>
      <c r="C2019" s="12">
        <v>2464</v>
      </c>
      <c r="XES2019" s="5"/>
    </row>
    <row r="2020" spans="1:16373">
      <c r="A2020" s="10">
        <v>2018</v>
      </c>
      <c r="B2020" s="11" t="s">
        <v>2340</v>
      </c>
      <c r="C2020" s="12">
        <v>2395</v>
      </c>
      <c r="XES2020" s="5"/>
    </row>
    <row r="2021" spans="1:16373">
      <c r="A2021" s="10">
        <v>2019</v>
      </c>
      <c r="B2021" s="11" t="s">
        <v>2341</v>
      </c>
      <c r="C2021" s="12">
        <v>2395</v>
      </c>
      <c r="XES2021" s="5"/>
    </row>
    <row r="2022" spans="1:16373">
      <c r="A2022" s="10">
        <v>2020</v>
      </c>
      <c r="B2022" s="11" t="s">
        <v>2342</v>
      </c>
      <c r="C2022" s="12">
        <v>2419</v>
      </c>
      <c r="XES2022" s="5"/>
    </row>
    <row r="2023" spans="1:16373">
      <c r="A2023" s="10">
        <v>2021</v>
      </c>
      <c r="B2023" s="11" t="s">
        <v>2343</v>
      </c>
      <c r="C2023" s="12">
        <v>2395</v>
      </c>
      <c r="XES2023" s="5"/>
    </row>
    <row r="2024" spans="1:16373">
      <c r="A2024" s="10">
        <v>2022</v>
      </c>
      <c r="B2024" s="11" t="s">
        <v>2344</v>
      </c>
      <c r="C2024" s="12">
        <v>2395</v>
      </c>
      <c r="XES2024" s="5"/>
    </row>
    <row r="2025" spans="1:16373">
      <c r="A2025" s="10">
        <v>2023</v>
      </c>
      <c r="B2025" s="11" t="s">
        <v>2345</v>
      </c>
      <c r="C2025" s="12">
        <v>2395</v>
      </c>
      <c r="XES2025" s="5"/>
    </row>
    <row r="2026" spans="1:16373">
      <c r="A2026" s="10">
        <v>2024</v>
      </c>
      <c r="B2026" s="11" t="s">
        <v>2346</v>
      </c>
      <c r="C2026" s="12">
        <v>2395</v>
      </c>
      <c r="XES2026" s="5"/>
    </row>
    <row r="2027" spans="1:16373">
      <c r="A2027" s="10">
        <v>2025</v>
      </c>
      <c r="B2027" s="11" t="s">
        <v>2347</v>
      </c>
      <c r="C2027" s="12">
        <v>2395</v>
      </c>
      <c r="XES2027" s="5"/>
    </row>
    <row r="2028" spans="1:16373">
      <c r="A2028" s="10">
        <v>2026</v>
      </c>
      <c r="B2028" s="11" t="s">
        <v>2348</v>
      </c>
      <c r="C2028" s="12">
        <v>2395</v>
      </c>
      <c r="XES2028" s="5"/>
    </row>
    <row r="2029" spans="1:16373">
      <c r="A2029" s="10">
        <v>2027</v>
      </c>
      <c r="B2029" s="11" t="s">
        <v>2349</v>
      </c>
      <c r="C2029" s="12">
        <v>2395</v>
      </c>
      <c r="XES2029" s="5"/>
    </row>
    <row r="2030" spans="1:16373">
      <c r="A2030" s="10">
        <v>2028</v>
      </c>
      <c r="B2030" s="11" t="s">
        <v>2350</v>
      </c>
      <c r="C2030" s="12">
        <v>2467</v>
      </c>
      <c r="XES2030" s="5"/>
    </row>
    <row r="2031" spans="1:16373">
      <c r="A2031" s="10">
        <v>2029</v>
      </c>
      <c r="B2031" s="11" t="s">
        <v>2351</v>
      </c>
      <c r="C2031" s="12">
        <v>2395</v>
      </c>
      <c r="XES2031" s="5"/>
    </row>
    <row r="2032" spans="1:16373">
      <c r="A2032" s="10">
        <v>2030</v>
      </c>
      <c r="B2032" s="11" t="s">
        <v>2352</v>
      </c>
      <c r="C2032" s="12">
        <v>2395</v>
      </c>
      <c r="XES2032" s="5"/>
    </row>
    <row r="2033" spans="1:16373">
      <c r="A2033" s="10">
        <v>2031</v>
      </c>
      <c r="B2033" s="11" t="s">
        <v>2353</v>
      </c>
      <c r="C2033" s="12">
        <v>2446</v>
      </c>
      <c r="XES2033" s="5"/>
    </row>
    <row r="2034" spans="1:16373">
      <c r="A2034" s="10">
        <v>2032</v>
      </c>
      <c r="B2034" s="11" t="s">
        <v>2354</v>
      </c>
      <c r="C2034" s="12">
        <v>2473</v>
      </c>
      <c r="XES2034" s="5"/>
    </row>
    <row r="2035" spans="1:16373">
      <c r="A2035" s="10">
        <v>2033</v>
      </c>
      <c r="B2035" s="11" t="s">
        <v>2355</v>
      </c>
      <c r="C2035" s="12">
        <v>2395</v>
      </c>
      <c r="XES2035" s="5"/>
    </row>
    <row r="2036" spans="1:16373">
      <c r="A2036" s="10">
        <v>2034</v>
      </c>
      <c r="B2036" s="11" t="s">
        <v>2356</v>
      </c>
      <c r="C2036" s="12">
        <v>2395</v>
      </c>
      <c r="XES2036" s="5"/>
    </row>
    <row r="2037" spans="1:16373">
      <c r="A2037" s="10">
        <v>2035</v>
      </c>
      <c r="B2037" s="11" t="s">
        <v>2357</v>
      </c>
      <c r="C2037" s="12">
        <v>2461</v>
      </c>
      <c r="XES2037" s="5"/>
    </row>
    <row r="2038" spans="1:16373">
      <c r="A2038" s="10">
        <v>2036</v>
      </c>
      <c r="B2038" s="11" t="s">
        <v>2358</v>
      </c>
      <c r="C2038" s="12">
        <v>2395</v>
      </c>
      <c r="XES2038" s="5"/>
    </row>
    <row r="2039" spans="1:16373">
      <c r="A2039" s="10">
        <v>2037</v>
      </c>
      <c r="B2039" s="11" t="s">
        <v>2359</v>
      </c>
      <c r="C2039" s="12">
        <v>2413</v>
      </c>
      <c r="XES2039" s="5"/>
    </row>
    <row r="2040" spans="1:16373">
      <c r="A2040" s="10">
        <v>2038</v>
      </c>
      <c r="B2040" s="11" t="s">
        <v>2360</v>
      </c>
      <c r="C2040" s="12">
        <v>2395</v>
      </c>
      <c r="XES2040" s="5"/>
    </row>
    <row r="2041" spans="1:16373">
      <c r="A2041" s="10">
        <v>2039</v>
      </c>
      <c r="B2041" s="11" t="s">
        <v>2361</v>
      </c>
      <c r="C2041" s="12">
        <v>2395</v>
      </c>
      <c r="XES2041" s="5"/>
    </row>
    <row r="2042" spans="1:16373">
      <c r="A2042" s="10">
        <v>2040</v>
      </c>
      <c r="B2042" s="11" t="s">
        <v>2362</v>
      </c>
      <c r="C2042" s="12">
        <v>2395</v>
      </c>
      <c r="XES2042" s="5"/>
    </row>
    <row r="2043" spans="1:16373">
      <c r="A2043" s="10">
        <v>2041</v>
      </c>
      <c r="B2043" s="11" t="s">
        <v>2363</v>
      </c>
      <c r="C2043" s="12">
        <v>2395</v>
      </c>
      <c r="XES2043" s="5"/>
    </row>
    <row r="2044" spans="1:16373">
      <c r="A2044" s="10">
        <v>2042</v>
      </c>
      <c r="B2044" s="11" t="s">
        <v>2364</v>
      </c>
      <c r="C2044" s="12">
        <v>2518</v>
      </c>
      <c r="XES2044" s="5"/>
    </row>
    <row r="2045" spans="1:16373">
      <c r="A2045" s="10">
        <v>2043</v>
      </c>
      <c r="B2045" s="11" t="s">
        <v>2365</v>
      </c>
      <c r="C2045" s="12">
        <v>2395</v>
      </c>
      <c r="XES2045" s="5"/>
    </row>
    <row r="2046" spans="1:16373">
      <c r="A2046" s="10">
        <v>2044</v>
      </c>
      <c r="B2046" s="11" t="s">
        <v>2366</v>
      </c>
      <c r="C2046" s="12">
        <v>2395</v>
      </c>
      <c r="XES2046" s="5"/>
    </row>
    <row r="2047" spans="1:16373">
      <c r="A2047" s="10">
        <v>2045</v>
      </c>
      <c r="B2047" s="11" t="s">
        <v>2367</v>
      </c>
      <c r="C2047" s="12">
        <v>2395</v>
      </c>
      <c r="XES2047" s="5"/>
    </row>
    <row r="2048" spans="1:16373">
      <c r="A2048" s="10">
        <v>2046</v>
      </c>
      <c r="B2048" s="11" t="s">
        <v>2368</v>
      </c>
      <c r="C2048" s="12">
        <v>2656</v>
      </c>
      <c r="XES2048" s="5"/>
    </row>
    <row r="2049" spans="1:16373">
      <c r="A2049" s="10">
        <v>2047</v>
      </c>
      <c r="B2049" s="11" t="s">
        <v>2369</v>
      </c>
      <c r="C2049" s="12">
        <v>2539</v>
      </c>
      <c r="XES2049" s="5"/>
    </row>
    <row r="2050" spans="1:16373">
      <c r="A2050" s="10">
        <v>2048</v>
      </c>
      <c r="B2050" s="11" t="s">
        <v>2370</v>
      </c>
      <c r="C2050" s="12">
        <v>2395</v>
      </c>
      <c r="XES2050" s="5"/>
    </row>
    <row r="2051" spans="1:16373">
      <c r="A2051" s="10">
        <v>2049</v>
      </c>
      <c r="B2051" s="11" t="s">
        <v>2371</v>
      </c>
      <c r="C2051" s="12">
        <v>2526</v>
      </c>
      <c r="XES2051" s="5"/>
    </row>
    <row r="2052" spans="1:16373">
      <c r="A2052" s="10">
        <v>2050</v>
      </c>
      <c r="B2052" s="11" t="s">
        <v>2372</v>
      </c>
      <c r="C2052" s="12">
        <v>2473</v>
      </c>
      <c r="XES2052" s="5"/>
    </row>
    <row r="2053" spans="1:16373">
      <c r="A2053" s="10">
        <v>2051</v>
      </c>
      <c r="B2053" s="11" t="s">
        <v>2373</v>
      </c>
      <c r="C2053" s="12">
        <v>2494</v>
      </c>
      <c r="XES2053" s="5"/>
    </row>
    <row r="2054" spans="1:16373">
      <c r="A2054" s="10">
        <v>2052</v>
      </c>
      <c r="B2054" s="11" t="s">
        <v>2374</v>
      </c>
      <c r="C2054" s="12">
        <v>2512</v>
      </c>
      <c r="XES2054" s="5"/>
    </row>
    <row r="2055" spans="1:16373">
      <c r="A2055" s="10">
        <v>2053</v>
      </c>
      <c r="B2055" s="11" t="s">
        <v>2375</v>
      </c>
      <c r="C2055" s="12">
        <v>2539</v>
      </c>
      <c r="XES2055" s="5"/>
    </row>
    <row r="2056" spans="1:16373">
      <c r="A2056" s="10">
        <v>2054</v>
      </c>
      <c r="B2056" s="11" t="s">
        <v>2376</v>
      </c>
      <c r="C2056" s="12">
        <v>2545</v>
      </c>
      <c r="XES2056" s="5"/>
    </row>
    <row r="2057" spans="1:16373">
      <c r="A2057" s="10">
        <v>2055</v>
      </c>
      <c r="B2057" s="11" t="s">
        <v>2377</v>
      </c>
      <c r="C2057" s="12">
        <v>2395</v>
      </c>
      <c r="XES2057" s="5"/>
    </row>
    <row r="2058" spans="1:16373">
      <c r="A2058" s="10">
        <v>2056</v>
      </c>
      <c r="B2058" s="11" t="s">
        <v>2378</v>
      </c>
      <c r="C2058" s="12">
        <v>2644</v>
      </c>
      <c r="XES2058" s="5"/>
    </row>
    <row r="2059" spans="1:16373">
      <c r="A2059" s="10">
        <v>2057</v>
      </c>
      <c r="B2059" s="11" t="s">
        <v>2379</v>
      </c>
      <c r="C2059" s="12">
        <v>2395</v>
      </c>
      <c r="XES2059" s="5"/>
    </row>
    <row r="2060" spans="1:16373">
      <c r="A2060" s="10">
        <v>2058</v>
      </c>
      <c r="B2060" s="11" t="s">
        <v>2380</v>
      </c>
      <c r="C2060" s="12">
        <v>2536</v>
      </c>
      <c r="XES2060" s="5"/>
    </row>
    <row r="2061" spans="1:16373">
      <c r="A2061" s="10">
        <v>2059</v>
      </c>
      <c r="B2061" s="11" t="s">
        <v>2381</v>
      </c>
      <c r="C2061" s="12">
        <v>2581</v>
      </c>
      <c r="XES2061" s="5"/>
    </row>
    <row r="2062" spans="1:16373">
      <c r="A2062" s="10">
        <v>2060</v>
      </c>
      <c r="B2062" s="11" t="s">
        <v>2382</v>
      </c>
      <c r="C2062" s="12">
        <v>2395</v>
      </c>
      <c r="XES2062" s="5"/>
    </row>
    <row r="2063" spans="1:16373">
      <c r="A2063" s="10">
        <v>2061</v>
      </c>
      <c r="B2063" s="11" t="s">
        <v>1148</v>
      </c>
      <c r="C2063" s="12">
        <v>2395</v>
      </c>
      <c r="XES2063" s="5"/>
    </row>
    <row r="2064" spans="1:16373">
      <c r="A2064" s="10">
        <v>2062</v>
      </c>
      <c r="B2064" s="11" t="s">
        <v>2383</v>
      </c>
      <c r="C2064" s="12">
        <v>2557</v>
      </c>
      <c r="XES2064" s="5"/>
    </row>
    <row r="2065" spans="1:16373">
      <c r="A2065" s="10">
        <v>2063</v>
      </c>
      <c r="B2065" s="11" t="s">
        <v>2384</v>
      </c>
      <c r="C2065" s="12">
        <v>2395</v>
      </c>
      <c r="XES2065" s="5"/>
    </row>
    <row r="2066" spans="1:16373">
      <c r="A2066" s="10">
        <v>2064</v>
      </c>
      <c r="B2066" s="11" t="s">
        <v>2385</v>
      </c>
      <c r="C2066" s="12">
        <v>2395</v>
      </c>
      <c r="XES2066" s="5"/>
    </row>
    <row r="2067" spans="1:16373">
      <c r="A2067" s="10">
        <v>2065</v>
      </c>
      <c r="B2067" s="11" t="s">
        <v>2386</v>
      </c>
      <c r="C2067" s="12">
        <v>2395</v>
      </c>
      <c r="XES2067" s="5"/>
    </row>
    <row r="2068" spans="1:16373">
      <c r="A2068" s="10">
        <v>2066</v>
      </c>
      <c r="B2068" s="11" t="s">
        <v>2387</v>
      </c>
      <c r="C2068" s="12">
        <v>2614</v>
      </c>
      <c r="XES2068" s="5"/>
    </row>
    <row r="2069" spans="1:16373">
      <c r="A2069" s="10">
        <v>2067</v>
      </c>
      <c r="B2069" s="11" t="s">
        <v>2388</v>
      </c>
      <c r="C2069" s="12">
        <v>2395</v>
      </c>
      <c r="XES2069" s="5"/>
    </row>
    <row r="2070" spans="1:16373">
      <c r="A2070" s="10">
        <v>2068</v>
      </c>
      <c r="B2070" s="11" t="s">
        <v>2389</v>
      </c>
      <c r="C2070" s="12">
        <v>2443</v>
      </c>
      <c r="XES2070" s="5"/>
    </row>
    <row r="2071" spans="1:16373">
      <c r="A2071" s="10">
        <v>2069</v>
      </c>
      <c r="B2071" s="11" t="s">
        <v>2390</v>
      </c>
      <c r="C2071" s="12">
        <v>2395</v>
      </c>
      <c r="XES2071" s="5"/>
    </row>
    <row r="2072" spans="1:16373">
      <c r="A2072" s="10">
        <v>2070</v>
      </c>
      <c r="B2072" s="11" t="s">
        <v>2391</v>
      </c>
      <c r="C2072" s="12">
        <v>2395</v>
      </c>
      <c r="XES2072" s="5"/>
    </row>
    <row r="2073" spans="1:16373">
      <c r="A2073" s="10">
        <v>2071</v>
      </c>
      <c r="B2073" s="11" t="s">
        <v>2392</v>
      </c>
      <c r="C2073" s="12">
        <v>2395</v>
      </c>
      <c r="XES2073" s="5"/>
    </row>
    <row r="2074" spans="1:16373">
      <c r="A2074" s="10">
        <v>2072</v>
      </c>
      <c r="B2074" s="11" t="s">
        <v>2393</v>
      </c>
      <c r="C2074" s="12">
        <v>2395</v>
      </c>
      <c r="XES2074" s="5"/>
    </row>
    <row r="2075" spans="1:16373">
      <c r="A2075" s="10">
        <v>2073</v>
      </c>
      <c r="B2075" s="11" t="s">
        <v>2394</v>
      </c>
      <c r="C2075" s="12">
        <v>2494</v>
      </c>
      <c r="XES2075" s="5"/>
    </row>
    <row r="2076" spans="1:16373">
      <c r="A2076" s="10">
        <v>2074</v>
      </c>
      <c r="B2076" s="11" t="s">
        <v>2395</v>
      </c>
      <c r="C2076" s="12">
        <v>2428</v>
      </c>
      <c r="XES2076" s="5"/>
    </row>
    <row r="2077" spans="1:16373">
      <c r="A2077" s="10">
        <v>2075</v>
      </c>
      <c r="B2077" s="11" t="s">
        <v>2396</v>
      </c>
      <c r="C2077" s="12">
        <v>2587</v>
      </c>
      <c r="XES2077" s="5"/>
    </row>
    <row r="2078" spans="1:16373">
      <c r="A2078" s="10">
        <v>2076</v>
      </c>
      <c r="B2078" s="11" t="s">
        <v>2397</v>
      </c>
      <c r="C2078" s="12">
        <v>2395</v>
      </c>
      <c r="XES2078" s="5"/>
    </row>
    <row r="2079" spans="1:16373">
      <c r="A2079" s="10">
        <v>2077</v>
      </c>
      <c r="B2079" s="11" t="s">
        <v>2398</v>
      </c>
      <c r="C2079" s="12">
        <v>2395</v>
      </c>
      <c r="XES2079" s="5"/>
    </row>
    <row r="2080" spans="1:16373">
      <c r="A2080" s="10">
        <v>2078</v>
      </c>
      <c r="B2080" s="11" t="s">
        <v>2399</v>
      </c>
      <c r="C2080" s="12">
        <v>2626</v>
      </c>
      <c r="XES2080" s="5"/>
    </row>
    <row r="2081" spans="1:16373">
      <c r="A2081" s="10">
        <v>2079</v>
      </c>
      <c r="B2081" s="11" t="s">
        <v>2400</v>
      </c>
      <c r="C2081" s="12">
        <v>2749</v>
      </c>
      <c r="XES2081" s="5"/>
    </row>
    <row r="2082" spans="1:16373">
      <c r="A2082" s="10">
        <v>2080</v>
      </c>
      <c r="B2082" s="11" t="s">
        <v>2401</v>
      </c>
      <c r="C2082" s="12">
        <v>2395</v>
      </c>
      <c r="XES2082" s="5"/>
    </row>
    <row r="2083" spans="1:16373">
      <c r="A2083" s="10">
        <v>2081</v>
      </c>
      <c r="B2083" s="11" t="s">
        <v>2402</v>
      </c>
      <c r="C2083" s="12">
        <v>2902</v>
      </c>
      <c r="XES2083" s="5"/>
    </row>
    <row r="2084" spans="1:16373">
      <c r="A2084" s="10">
        <v>2082</v>
      </c>
      <c r="B2084" s="11" t="s">
        <v>2403</v>
      </c>
      <c r="C2084" s="12">
        <v>2467</v>
      </c>
      <c r="XES2084" s="5"/>
    </row>
    <row r="2085" spans="1:16373">
      <c r="A2085" s="10">
        <v>2083</v>
      </c>
      <c r="B2085" s="11" t="s">
        <v>2404</v>
      </c>
      <c r="C2085" s="12">
        <v>2395</v>
      </c>
      <c r="XES2085" s="5"/>
    </row>
    <row r="2086" spans="1:16373">
      <c r="A2086" s="10">
        <v>2084</v>
      </c>
      <c r="B2086" s="11" t="s">
        <v>2405</v>
      </c>
      <c r="C2086" s="12">
        <v>2395</v>
      </c>
      <c r="XES2086" s="5"/>
    </row>
    <row r="2087" spans="1:16373">
      <c r="A2087" s="10">
        <v>2085</v>
      </c>
      <c r="B2087" s="11" t="s">
        <v>2406</v>
      </c>
      <c r="C2087" s="12">
        <v>2395</v>
      </c>
      <c r="XES2087" s="5"/>
    </row>
    <row r="2088" spans="1:16373">
      <c r="A2088" s="10">
        <v>2086</v>
      </c>
      <c r="B2088" s="11" t="s">
        <v>2407</v>
      </c>
      <c r="C2088" s="12">
        <v>2395</v>
      </c>
      <c r="XES2088" s="5"/>
    </row>
    <row r="2089" spans="1:16373">
      <c r="A2089" s="10">
        <v>2087</v>
      </c>
      <c r="B2089" s="11" t="s">
        <v>2408</v>
      </c>
      <c r="C2089" s="12">
        <v>2395</v>
      </c>
      <c r="XES2089" s="5"/>
    </row>
    <row r="2090" spans="1:16373">
      <c r="A2090" s="10">
        <v>2088</v>
      </c>
      <c r="B2090" s="11" t="s">
        <v>2409</v>
      </c>
      <c r="C2090" s="12">
        <v>2395</v>
      </c>
      <c r="XES2090" s="5"/>
    </row>
    <row r="2091" spans="1:16373">
      <c r="A2091" s="10">
        <v>2089</v>
      </c>
      <c r="B2091" s="11" t="s">
        <v>2410</v>
      </c>
      <c r="C2091" s="12">
        <v>2395</v>
      </c>
      <c r="XES2091" s="5"/>
    </row>
    <row r="2092" spans="1:16373">
      <c r="A2092" s="10">
        <v>2090</v>
      </c>
      <c r="B2092" s="11" t="s">
        <v>2411</v>
      </c>
      <c r="C2092" s="12">
        <v>2455</v>
      </c>
      <c r="XES2092" s="5"/>
    </row>
    <row r="2093" spans="1:16373">
      <c r="A2093" s="10">
        <v>2091</v>
      </c>
      <c r="B2093" s="11" t="s">
        <v>2412</v>
      </c>
      <c r="C2093" s="12">
        <v>2395</v>
      </c>
      <c r="XES2093" s="5"/>
    </row>
    <row r="2094" spans="1:16373">
      <c r="A2094" s="10">
        <v>2092</v>
      </c>
      <c r="B2094" s="11" t="s">
        <v>2413</v>
      </c>
      <c r="C2094" s="12">
        <v>2455</v>
      </c>
      <c r="XES2094" s="5"/>
    </row>
    <row r="2095" spans="1:16373">
      <c r="A2095" s="10">
        <v>2093</v>
      </c>
      <c r="B2095" s="11" t="s">
        <v>2414</v>
      </c>
      <c r="C2095" s="12">
        <v>2395</v>
      </c>
      <c r="XES2095" s="5"/>
    </row>
    <row r="2096" spans="1:16373">
      <c r="A2096" s="10">
        <v>2094</v>
      </c>
      <c r="B2096" s="11" t="s">
        <v>2415</v>
      </c>
      <c r="C2096" s="12">
        <v>2395</v>
      </c>
      <c r="XES2096" s="5"/>
    </row>
    <row r="2097" spans="1:16373">
      <c r="A2097" s="10">
        <v>2095</v>
      </c>
      <c r="B2097" s="11" t="s">
        <v>2416</v>
      </c>
      <c r="C2097" s="12">
        <v>2395</v>
      </c>
      <c r="XES2097" s="5"/>
    </row>
    <row r="2098" spans="1:16373">
      <c r="A2098" s="10">
        <v>2096</v>
      </c>
      <c r="B2098" s="11" t="s">
        <v>2417</v>
      </c>
      <c r="C2098" s="12">
        <v>2395</v>
      </c>
      <c r="XES2098" s="5"/>
    </row>
    <row r="2099" spans="1:16373">
      <c r="A2099" s="10">
        <v>2097</v>
      </c>
      <c r="B2099" s="11" t="s">
        <v>2418</v>
      </c>
      <c r="C2099" s="12">
        <v>2413</v>
      </c>
      <c r="XES2099" s="5"/>
    </row>
    <row r="2100" spans="1:16373">
      <c r="A2100" s="10">
        <v>2098</v>
      </c>
      <c r="B2100" s="11" t="s">
        <v>2419</v>
      </c>
      <c r="C2100" s="12">
        <v>2395</v>
      </c>
      <c r="XES2100" s="5"/>
    </row>
    <row r="2101" spans="1:16373">
      <c r="A2101" s="10">
        <v>2099</v>
      </c>
      <c r="B2101" s="11" t="s">
        <v>2420</v>
      </c>
      <c r="C2101" s="12">
        <v>2395</v>
      </c>
      <c r="XES2101" s="5"/>
    </row>
    <row r="2102" spans="1:16373">
      <c r="A2102" s="10">
        <v>2100</v>
      </c>
      <c r="B2102" s="11" t="s">
        <v>2421</v>
      </c>
      <c r="C2102" s="12">
        <v>2395</v>
      </c>
      <c r="XES2102" s="5"/>
    </row>
    <row r="2103" spans="1:16373">
      <c r="A2103" s="10">
        <v>2101</v>
      </c>
      <c r="B2103" s="11" t="s">
        <v>2422</v>
      </c>
      <c r="C2103" s="12">
        <v>2395</v>
      </c>
      <c r="XES2103" s="5"/>
    </row>
    <row r="2104" spans="1:16373">
      <c r="A2104" s="10">
        <v>2102</v>
      </c>
      <c r="B2104" s="11" t="s">
        <v>2423</v>
      </c>
      <c r="C2104" s="12">
        <v>2395</v>
      </c>
      <c r="XES2104" s="5"/>
    </row>
    <row r="2105" spans="1:16373">
      <c r="A2105" s="10">
        <v>2103</v>
      </c>
      <c r="B2105" s="11" t="s">
        <v>2424</v>
      </c>
      <c r="C2105" s="12">
        <v>2404</v>
      </c>
      <c r="XES2105" s="5"/>
    </row>
    <row r="2106" spans="1:16373">
      <c r="A2106" s="10">
        <v>2104</v>
      </c>
      <c r="B2106" s="11" t="s">
        <v>2425</v>
      </c>
      <c r="C2106" s="12">
        <v>2575</v>
      </c>
      <c r="XES2106" s="5"/>
    </row>
    <row r="2107" spans="1:16373">
      <c r="A2107" s="10">
        <v>2105</v>
      </c>
      <c r="B2107" s="11" t="s">
        <v>2426</v>
      </c>
      <c r="C2107" s="12">
        <v>2578</v>
      </c>
      <c r="XES2107" s="5"/>
    </row>
    <row r="2108" spans="1:16373">
      <c r="A2108" s="10">
        <v>2106</v>
      </c>
      <c r="B2108" s="11" t="s">
        <v>2427</v>
      </c>
      <c r="C2108" s="12">
        <v>2395</v>
      </c>
      <c r="XES2108" s="5"/>
    </row>
    <row r="2109" spans="1:16373">
      <c r="A2109" s="10">
        <v>2107</v>
      </c>
      <c r="B2109" s="11" t="s">
        <v>2428</v>
      </c>
      <c r="C2109" s="12">
        <v>2395</v>
      </c>
      <c r="XES2109" s="5"/>
    </row>
    <row r="2110" spans="1:16373">
      <c r="A2110" s="10">
        <v>2108</v>
      </c>
      <c r="B2110" s="11" t="s">
        <v>2429</v>
      </c>
      <c r="C2110" s="12">
        <v>2395</v>
      </c>
      <c r="XES2110" s="5"/>
    </row>
    <row r="2111" spans="1:16373">
      <c r="A2111" s="10">
        <v>2109</v>
      </c>
      <c r="B2111" s="11" t="s">
        <v>2430</v>
      </c>
      <c r="C2111" s="12">
        <v>2437</v>
      </c>
      <c r="XES2111" s="5"/>
    </row>
    <row r="2112" spans="1:16373">
      <c r="A2112" s="10">
        <v>2110</v>
      </c>
      <c r="B2112" s="11" t="s">
        <v>2431</v>
      </c>
      <c r="C2112" s="12">
        <v>2617</v>
      </c>
      <c r="XES2112" s="5"/>
    </row>
    <row r="2113" spans="1:16373">
      <c r="A2113" s="10">
        <v>2111</v>
      </c>
      <c r="B2113" s="11" t="s">
        <v>2432</v>
      </c>
      <c r="C2113" s="12">
        <v>2461</v>
      </c>
      <c r="XES2113" s="5"/>
    </row>
    <row r="2114" spans="1:16373">
      <c r="A2114" s="10">
        <v>2112</v>
      </c>
      <c r="B2114" s="11" t="s">
        <v>2433</v>
      </c>
      <c r="C2114" s="12">
        <v>2395</v>
      </c>
      <c r="XES2114" s="5"/>
    </row>
    <row r="2115" spans="1:16373">
      <c r="A2115" s="10">
        <v>2113</v>
      </c>
      <c r="B2115" s="11" t="s">
        <v>2434</v>
      </c>
      <c r="C2115" s="12">
        <v>2395</v>
      </c>
      <c r="XES2115" s="5"/>
    </row>
    <row r="2116" spans="1:16373">
      <c r="A2116" s="10">
        <v>2114</v>
      </c>
      <c r="B2116" s="11" t="s">
        <v>2435</v>
      </c>
      <c r="C2116" s="12">
        <v>2395</v>
      </c>
      <c r="XES2116" s="5"/>
    </row>
    <row r="2117" spans="1:16373">
      <c r="A2117" s="10">
        <v>2115</v>
      </c>
      <c r="B2117" s="11" t="s">
        <v>2436</v>
      </c>
      <c r="C2117" s="12">
        <v>2395</v>
      </c>
      <c r="XES2117" s="5"/>
    </row>
    <row r="2118" spans="1:16373">
      <c r="A2118" s="10">
        <v>2116</v>
      </c>
      <c r="B2118" s="11" t="s">
        <v>2437</v>
      </c>
      <c r="C2118" s="12">
        <v>2395</v>
      </c>
      <c r="XES2118" s="5"/>
    </row>
    <row r="2119" spans="1:16373">
      <c r="A2119" s="10">
        <v>2117</v>
      </c>
      <c r="B2119" s="11" t="s">
        <v>2438</v>
      </c>
      <c r="C2119" s="12">
        <v>2497</v>
      </c>
      <c r="XES2119" s="5"/>
    </row>
    <row r="2120" spans="1:16373">
      <c r="A2120" s="10">
        <v>2118</v>
      </c>
      <c r="B2120" s="11" t="s">
        <v>2439</v>
      </c>
      <c r="C2120" s="12">
        <v>2539</v>
      </c>
      <c r="XES2120" s="5"/>
    </row>
    <row r="2121" spans="1:16373">
      <c r="A2121" s="10">
        <v>2119</v>
      </c>
      <c r="B2121" s="11" t="s">
        <v>2440</v>
      </c>
      <c r="C2121" s="12">
        <v>2395</v>
      </c>
      <c r="XES2121" s="5"/>
    </row>
    <row r="2122" spans="1:16373">
      <c r="A2122" s="10">
        <v>2120</v>
      </c>
      <c r="B2122" s="11" t="s">
        <v>2441</v>
      </c>
      <c r="C2122" s="12">
        <v>2395</v>
      </c>
      <c r="XES2122" s="5"/>
    </row>
    <row r="2123" spans="1:16373">
      <c r="A2123" s="10">
        <v>2121</v>
      </c>
      <c r="B2123" s="11" t="s">
        <v>2442</v>
      </c>
      <c r="C2123" s="12">
        <v>2395</v>
      </c>
      <c r="XES2123" s="5"/>
    </row>
    <row r="2124" spans="1:16373">
      <c r="A2124" s="10">
        <v>2122</v>
      </c>
      <c r="B2124" s="11" t="s">
        <v>2443</v>
      </c>
      <c r="C2124" s="12">
        <v>2395</v>
      </c>
      <c r="XES2124" s="5"/>
    </row>
    <row r="2125" spans="1:16373">
      <c r="A2125" s="10">
        <v>2123</v>
      </c>
      <c r="B2125" s="11" t="s">
        <v>2444</v>
      </c>
      <c r="C2125" s="12">
        <v>2395</v>
      </c>
      <c r="XES2125" s="5"/>
    </row>
    <row r="2126" spans="1:16373">
      <c r="A2126" s="10">
        <v>2124</v>
      </c>
      <c r="B2126" s="11" t="s">
        <v>2445</v>
      </c>
      <c r="C2126" s="12">
        <v>2570</v>
      </c>
      <c r="XES2126" s="5"/>
    </row>
    <row r="2127" spans="1:16373">
      <c r="A2127" s="10">
        <v>2125</v>
      </c>
      <c r="B2127" s="11" t="s">
        <v>2446</v>
      </c>
      <c r="C2127" s="12">
        <v>2515</v>
      </c>
      <c r="XES2127" s="5"/>
    </row>
    <row r="2128" spans="1:16373">
      <c r="A2128" s="10">
        <v>2126</v>
      </c>
      <c r="B2128" s="11" t="s">
        <v>2447</v>
      </c>
      <c r="C2128" s="12">
        <v>2449</v>
      </c>
      <c r="XES2128" s="5"/>
    </row>
    <row r="2129" spans="1:16373">
      <c r="A2129" s="10">
        <v>2127</v>
      </c>
      <c r="B2129" s="11" t="s">
        <v>781</v>
      </c>
      <c r="C2129" s="12">
        <v>2422</v>
      </c>
      <c r="XES2129" s="5"/>
    </row>
    <row r="2130" spans="1:16373">
      <c r="A2130" s="10">
        <v>2128</v>
      </c>
      <c r="B2130" s="11" t="s">
        <v>2448</v>
      </c>
      <c r="C2130" s="12">
        <v>2395</v>
      </c>
      <c r="XES2130" s="5"/>
    </row>
    <row r="2131" spans="1:16373">
      <c r="A2131" s="10">
        <v>2129</v>
      </c>
      <c r="B2131" s="11" t="s">
        <v>2449</v>
      </c>
      <c r="C2131" s="12">
        <v>2395</v>
      </c>
      <c r="XES2131" s="5"/>
    </row>
    <row r="2132" spans="1:16373">
      <c r="A2132" s="10">
        <v>2130</v>
      </c>
      <c r="B2132" s="11" t="s">
        <v>2450</v>
      </c>
      <c r="C2132" s="12">
        <v>2395</v>
      </c>
      <c r="XES2132" s="5"/>
    </row>
    <row r="2133" spans="1:16373">
      <c r="A2133" s="10">
        <v>2131</v>
      </c>
      <c r="B2133" s="11" t="s">
        <v>2451</v>
      </c>
      <c r="C2133" s="12">
        <v>2395</v>
      </c>
      <c r="XES2133" s="5"/>
    </row>
    <row r="2134" spans="1:16373">
      <c r="A2134" s="10">
        <v>2132</v>
      </c>
      <c r="B2134" s="11" t="s">
        <v>2452</v>
      </c>
      <c r="C2134" s="12">
        <v>2431</v>
      </c>
      <c r="XES2134" s="5"/>
    </row>
    <row r="2135" spans="1:16373">
      <c r="A2135" s="10">
        <v>2133</v>
      </c>
      <c r="B2135" s="11" t="s">
        <v>2453</v>
      </c>
      <c r="C2135" s="12">
        <v>2395</v>
      </c>
      <c r="XES2135" s="5"/>
    </row>
    <row r="2136" spans="1:16373">
      <c r="A2136" s="10">
        <v>2134</v>
      </c>
      <c r="B2136" s="11" t="s">
        <v>2454</v>
      </c>
      <c r="C2136" s="12">
        <v>2569</v>
      </c>
      <c r="XES2136" s="5"/>
    </row>
    <row r="2137" spans="1:16373">
      <c r="A2137" s="10">
        <v>2135</v>
      </c>
      <c r="B2137" s="11" t="s">
        <v>2455</v>
      </c>
      <c r="C2137" s="12">
        <v>2410</v>
      </c>
      <c r="XES2137" s="5"/>
    </row>
    <row r="2138" spans="1:16373">
      <c r="A2138" s="10">
        <v>2136</v>
      </c>
      <c r="B2138" s="11" t="s">
        <v>2456</v>
      </c>
      <c r="C2138" s="12">
        <v>2581</v>
      </c>
      <c r="XES2138" s="5"/>
    </row>
    <row r="2139" spans="1:16373">
      <c r="A2139" s="10">
        <v>2137</v>
      </c>
      <c r="B2139" s="11" t="s">
        <v>2457</v>
      </c>
      <c r="C2139" s="12">
        <v>2584</v>
      </c>
      <c r="XES2139" s="5"/>
    </row>
    <row r="2140" spans="1:16373">
      <c r="A2140" s="10">
        <v>2138</v>
      </c>
      <c r="B2140" s="11" t="s">
        <v>2458</v>
      </c>
      <c r="C2140" s="12">
        <v>2395</v>
      </c>
      <c r="XES2140" s="5"/>
    </row>
    <row r="2141" spans="1:16373">
      <c r="A2141" s="10">
        <v>2139</v>
      </c>
      <c r="B2141" s="11" t="s">
        <v>2459</v>
      </c>
      <c r="C2141" s="12">
        <v>2890</v>
      </c>
      <c r="XES2141" s="5"/>
    </row>
    <row r="2142" spans="1:16373">
      <c r="A2142" s="10">
        <v>2140</v>
      </c>
      <c r="B2142" s="11" t="s">
        <v>2460</v>
      </c>
      <c r="C2142" s="12">
        <v>2395</v>
      </c>
      <c r="XES2142" s="5"/>
    </row>
    <row r="2143" spans="1:16373">
      <c r="A2143" s="10">
        <v>2141</v>
      </c>
      <c r="B2143" s="11" t="s">
        <v>2461</v>
      </c>
      <c r="C2143" s="12">
        <v>2395</v>
      </c>
      <c r="XES2143" s="5"/>
    </row>
    <row r="2144" spans="1:16373">
      <c r="A2144" s="10">
        <v>2142</v>
      </c>
      <c r="B2144" s="11" t="s">
        <v>2462</v>
      </c>
      <c r="C2144" s="12">
        <v>2395</v>
      </c>
      <c r="XES2144" s="5"/>
    </row>
    <row r="2145" spans="1:16373">
      <c r="A2145" s="10">
        <v>2143</v>
      </c>
      <c r="B2145" s="11" t="s">
        <v>2463</v>
      </c>
      <c r="C2145" s="12">
        <v>2532</v>
      </c>
      <c r="XES2145" s="5"/>
    </row>
    <row r="2146" spans="1:16373">
      <c r="A2146" s="10">
        <v>2144</v>
      </c>
      <c r="B2146" s="11" t="s">
        <v>2464</v>
      </c>
      <c r="C2146" s="12">
        <v>2395</v>
      </c>
      <c r="XES2146" s="5"/>
    </row>
    <row r="2147" spans="1:16373">
      <c r="A2147" s="10">
        <v>2145</v>
      </c>
      <c r="B2147" s="11" t="s">
        <v>2465</v>
      </c>
      <c r="C2147" s="12">
        <v>2500</v>
      </c>
      <c r="XES2147" s="5"/>
    </row>
    <row r="2148" spans="1:16373">
      <c r="A2148" s="10">
        <v>2146</v>
      </c>
      <c r="B2148" s="11" t="s">
        <v>2466</v>
      </c>
      <c r="C2148" s="12">
        <v>2416</v>
      </c>
      <c r="XES2148" s="5"/>
    </row>
    <row r="2149" spans="1:16373">
      <c r="A2149" s="10">
        <v>2147</v>
      </c>
      <c r="B2149" s="11" t="s">
        <v>2467</v>
      </c>
      <c r="C2149" s="12">
        <v>2437</v>
      </c>
      <c r="XES2149" s="5"/>
    </row>
    <row r="2150" spans="1:16373">
      <c r="A2150" s="10">
        <v>2148</v>
      </c>
      <c r="B2150" s="11" t="s">
        <v>2468</v>
      </c>
      <c r="C2150" s="12">
        <v>2398</v>
      </c>
      <c r="XES2150" s="5"/>
    </row>
    <row r="2151" spans="1:16373">
      <c r="A2151" s="10">
        <v>2149</v>
      </c>
      <c r="B2151" s="11" t="s">
        <v>2469</v>
      </c>
      <c r="C2151" s="12">
        <v>2530</v>
      </c>
      <c r="XES2151" s="5"/>
    </row>
    <row r="2152" spans="1:16373">
      <c r="A2152" s="10">
        <v>2150</v>
      </c>
      <c r="B2152" s="11" t="s">
        <v>2470</v>
      </c>
      <c r="C2152" s="12">
        <v>2395</v>
      </c>
      <c r="XES2152" s="5"/>
    </row>
    <row r="2153" spans="1:16373">
      <c r="A2153" s="10">
        <v>2151</v>
      </c>
      <c r="B2153" s="11" t="s">
        <v>2471</v>
      </c>
      <c r="C2153" s="12">
        <v>2578</v>
      </c>
      <c r="XES2153" s="5"/>
    </row>
    <row r="2154" spans="1:16373">
      <c r="A2154" s="10">
        <v>2152</v>
      </c>
      <c r="B2154" s="11" t="s">
        <v>2472</v>
      </c>
      <c r="C2154" s="12">
        <v>2395</v>
      </c>
      <c r="XES2154" s="5"/>
    </row>
    <row r="2155" spans="1:16373">
      <c r="A2155" s="10">
        <v>2153</v>
      </c>
      <c r="B2155" s="11" t="s">
        <v>2473</v>
      </c>
      <c r="C2155" s="12">
        <v>2395</v>
      </c>
      <c r="XES2155" s="5"/>
    </row>
    <row r="2156" spans="1:16373">
      <c r="A2156" s="10">
        <v>2154</v>
      </c>
      <c r="B2156" s="11" t="s">
        <v>2474</v>
      </c>
      <c r="C2156" s="12">
        <v>2455</v>
      </c>
      <c r="XES2156" s="5"/>
    </row>
    <row r="2157" spans="1:16373">
      <c r="A2157" s="10">
        <v>2155</v>
      </c>
      <c r="B2157" s="11" t="s">
        <v>2475</v>
      </c>
      <c r="C2157" s="12">
        <v>2395</v>
      </c>
      <c r="XES2157" s="5"/>
    </row>
    <row r="2158" spans="1:16373">
      <c r="A2158" s="10">
        <v>2156</v>
      </c>
      <c r="B2158" s="11" t="s">
        <v>2476</v>
      </c>
      <c r="C2158" s="12">
        <v>2395</v>
      </c>
      <c r="XES2158" s="5"/>
    </row>
    <row r="2159" spans="1:16373">
      <c r="A2159" s="10">
        <v>2157</v>
      </c>
      <c r="B2159" s="11" t="s">
        <v>2477</v>
      </c>
      <c r="C2159" s="12">
        <v>2395</v>
      </c>
      <c r="XES2159" s="5"/>
    </row>
    <row r="2160" spans="1:16373">
      <c r="A2160" s="10">
        <v>2158</v>
      </c>
      <c r="B2160" s="11" t="s">
        <v>2478</v>
      </c>
      <c r="C2160" s="12">
        <v>2395</v>
      </c>
      <c r="XES2160" s="5"/>
    </row>
    <row r="2161" spans="1:16373">
      <c r="A2161" s="10">
        <v>2159</v>
      </c>
      <c r="B2161" s="11" t="s">
        <v>2479</v>
      </c>
      <c r="C2161" s="12">
        <v>2395</v>
      </c>
      <c r="XES2161" s="5"/>
    </row>
    <row r="2162" spans="1:16373">
      <c r="A2162" s="10">
        <v>2160</v>
      </c>
      <c r="B2162" s="11" t="s">
        <v>2480</v>
      </c>
      <c r="C2162" s="12">
        <v>2419</v>
      </c>
      <c r="XES2162" s="5"/>
    </row>
    <row r="2163" spans="1:16373">
      <c r="A2163" s="10">
        <v>2161</v>
      </c>
      <c r="B2163" s="11" t="s">
        <v>2481</v>
      </c>
      <c r="C2163" s="12">
        <v>2479</v>
      </c>
      <c r="XES2163" s="5"/>
    </row>
    <row r="2164" spans="1:16373">
      <c r="A2164" s="10">
        <v>2162</v>
      </c>
      <c r="B2164" s="11" t="s">
        <v>2482</v>
      </c>
      <c r="C2164" s="12">
        <v>2434</v>
      </c>
      <c r="XES2164" s="5"/>
    </row>
    <row r="2165" spans="1:16373">
      <c r="A2165" s="10">
        <v>2163</v>
      </c>
      <c r="B2165" s="11" t="s">
        <v>2483</v>
      </c>
      <c r="C2165" s="12">
        <v>2395</v>
      </c>
      <c r="XES2165" s="5"/>
    </row>
    <row r="2166" spans="1:16373">
      <c r="A2166" s="10">
        <v>2164</v>
      </c>
      <c r="B2166" s="11" t="s">
        <v>2484</v>
      </c>
      <c r="C2166" s="12">
        <v>2395</v>
      </c>
      <c r="XES2166" s="5"/>
    </row>
    <row r="2167" spans="1:16373">
      <c r="A2167" s="10">
        <v>2165</v>
      </c>
      <c r="B2167" s="11" t="s">
        <v>2485</v>
      </c>
      <c r="C2167" s="12">
        <v>2395</v>
      </c>
      <c r="XES2167" s="5"/>
    </row>
    <row r="2168" spans="1:16373">
      <c r="A2168" s="10">
        <v>2166</v>
      </c>
      <c r="B2168" s="11" t="s">
        <v>2486</v>
      </c>
      <c r="C2168" s="12">
        <v>2395</v>
      </c>
      <c r="XES2168" s="5"/>
    </row>
    <row r="2169" spans="1:16373">
      <c r="A2169" s="10">
        <v>2167</v>
      </c>
      <c r="B2169" s="11" t="s">
        <v>2487</v>
      </c>
      <c r="C2169" s="12">
        <v>2395</v>
      </c>
      <c r="XES2169" s="5"/>
    </row>
    <row r="2170" spans="1:16373">
      <c r="A2170" s="10">
        <v>2168</v>
      </c>
      <c r="B2170" s="11" t="s">
        <v>2488</v>
      </c>
      <c r="C2170" s="12">
        <v>2395</v>
      </c>
      <c r="XES2170" s="5"/>
    </row>
    <row r="2171" spans="1:16373">
      <c r="A2171" s="10">
        <v>2169</v>
      </c>
      <c r="B2171" s="11" t="s">
        <v>2489</v>
      </c>
      <c r="C2171" s="12">
        <v>2395</v>
      </c>
      <c r="XES2171" s="5"/>
    </row>
    <row r="2172" spans="1:16373">
      <c r="A2172" s="10">
        <v>2170</v>
      </c>
      <c r="B2172" s="11" t="s">
        <v>2490</v>
      </c>
      <c r="C2172" s="12">
        <v>2395</v>
      </c>
      <c r="XES2172" s="5"/>
    </row>
    <row r="2173" spans="1:16373">
      <c r="A2173" s="10">
        <v>2171</v>
      </c>
      <c r="B2173" s="11" t="s">
        <v>2491</v>
      </c>
      <c r="C2173" s="12">
        <v>2590</v>
      </c>
      <c r="XES2173" s="5"/>
    </row>
    <row r="2174" spans="1:16373">
      <c r="A2174" s="10">
        <v>2172</v>
      </c>
      <c r="B2174" s="11" t="s">
        <v>2492</v>
      </c>
      <c r="C2174" s="12">
        <v>2626</v>
      </c>
      <c r="XES2174" s="5"/>
    </row>
    <row r="2175" spans="1:16373">
      <c r="A2175" s="10">
        <v>2173</v>
      </c>
      <c r="B2175" s="11" t="s">
        <v>2493</v>
      </c>
      <c r="C2175" s="12">
        <v>2395</v>
      </c>
      <c r="XES2175" s="5"/>
    </row>
    <row r="2176" spans="1:16373">
      <c r="A2176" s="10">
        <v>2174</v>
      </c>
      <c r="B2176" s="11" t="s">
        <v>2494</v>
      </c>
      <c r="C2176" s="12">
        <v>2395</v>
      </c>
      <c r="XES2176" s="5"/>
    </row>
    <row r="2177" spans="1:16373">
      <c r="A2177" s="10">
        <v>2175</v>
      </c>
      <c r="B2177" s="11" t="s">
        <v>2495</v>
      </c>
      <c r="C2177" s="12">
        <v>2395</v>
      </c>
      <c r="XES2177" s="5"/>
    </row>
    <row r="2178" spans="1:16373">
      <c r="A2178" s="10">
        <v>2176</v>
      </c>
      <c r="B2178" s="11" t="s">
        <v>2496</v>
      </c>
      <c r="C2178" s="12">
        <v>2395</v>
      </c>
      <c r="XES2178" s="5"/>
    </row>
    <row r="2179" spans="1:16373">
      <c r="A2179" s="10">
        <v>2177</v>
      </c>
      <c r="B2179" s="11" t="s">
        <v>2497</v>
      </c>
      <c r="C2179" s="12">
        <v>2395</v>
      </c>
      <c r="XES2179" s="5"/>
    </row>
    <row r="2180" spans="1:16373">
      <c r="A2180" s="10">
        <v>2178</v>
      </c>
      <c r="B2180" s="11" t="s">
        <v>2498</v>
      </c>
      <c r="C2180" s="12">
        <v>2395</v>
      </c>
      <c r="XES2180" s="5"/>
    </row>
    <row r="2181" spans="1:16373">
      <c r="A2181" s="10">
        <v>2179</v>
      </c>
      <c r="B2181" s="11" t="s">
        <v>2499</v>
      </c>
      <c r="C2181" s="12">
        <v>2395</v>
      </c>
      <c r="XES2181" s="5"/>
    </row>
    <row r="2182" spans="1:16373">
      <c r="A2182" s="10">
        <v>2180</v>
      </c>
      <c r="B2182" s="11" t="s">
        <v>2500</v>
      </c>
      <c r="C2182" s="12">
        <v>2395</v>
      </c>
      <c r="XES2182" s="5"/>
    </row>
    <row r="2183" spans="1:16373">
      <c r="A2183" s="10">
        <v>2181</v>
      </c>
      <c r="B2183" s="11" t="s">
        <v>2501</v>
      </c>
      <c r="C2183" s="12">
        <v>2395</v>
      </c>
      <c r="XES2183" s="5"/>
    </row>
    <row r="2184" spans="1:16373">
      <c r="A2184" s="10">
        <v>2182</v>
      </c>
      <c r="B2184" s="11" t="s">
        <v>2502</v>
      </c>
      <c r="C2184" s="12">
        <v>2590</v>
      </c>
      <c r="XES2184" s="5"/>
    </row>
    <row r="2185" spans="1:16373">
      <c r="A2185" s="10">
        <v>2183</v>
      </c>
      <c r="B2185" s="11" t="s">
        <v>2503</v>
      </c>
      <c r="C2185" s="12">
        <v>2548</v>
      </c>
      <c r="XES2185" s="5"/>
    </row>
    <row r="2186" spans="1:16373">
      <c r="A2186" s="10">
        <v>2184</v>
      </c>
      <c r="B2186" s="11" t="s">
        <v>2504</v>
      </c>
      <c r="C2186" s="12">
        <v>2395</v>
      </c>
      <c r="XES2186" s="5"/>
    </row>
    <row r="2187" spans="1:16373">
      <c r="A2187" s="10">
        <v>2185</v>
      </c>
      <c r="B2187" s="11" t="s">
        <v>2505</v>
      </c>
      <c r="C2187" s="12">
        <v>2395</v>
      </c>
      <c r="XES2187" s="5"/>
    </row>
    <row r="2188" spans="1:16373">
      <c r="A2188" s="10">
        <v>2186</v>
      </c>
      <c r="B2188" s="11" t="s">
        <v>2506</v>
      </c>
      <c r="C2188" s="12">
        <v>2395</v>
      </c>
      <c r="XES2188" s="5"/>
    </row>
    <row r="2189" spans="1:16373">
      <c r="A2189" s="10">
        <v>2187</v>
      </c>
      <c r="B2189" s="11" t="s">
        <v>2507</v>
      </c>
      <c r="C2189" s="12">
        <v>2395</v>
      </c>
      <c r="XES2189" s="5"/>
    </row>
    <row r="2190" spans="1:16373">
      <c r="A2190" s="10">
        <v>2188</v>
      </c>
      <c r="B2190" s="11" t="s">
        <v>2508</v>
      </c>
      <c r="C2190" s="12">
        <v>2395</v>
      </c>
      <c r="XES2190" s="5"/>
    </row>
    <row r="2191" spans="1:16373">
      <c r="A2191" s="10">
        <v>2189</v>
      </c>
      <c r="B2191" s="11" t="s">
        <v>2509</v>
      </c>
      <c r="C2191" s="12">
        <v>2395</v>
      </c>
      <c r="XES2191" s="5"/>
    </row>
    <row r="2192" spans="1:16373">
      <c r="A2192" s="10">
        <v>2190</v>
      </c>
      <c r="B2192" s="11" t="s">
        <v>2510</v>
      </c>
      <c r="C2192" s="12">
        <v>2419</v>
      </c>
      <c r="XES2192" s="5"/>
    </row>
    <row r="2193" spans="1:16373">
      <c r="A2193" s="10">
        <v>2191</v>
      </c>
      <c r="B2193" s="11" t="s">
        <v>2511</v>
      </c>
      <c r="C2193" s="12">
        <v>2395</v>
      </c>
      <c r="XES2193" s="5"/>
    </row>
    <row r="2194" spans="1:16373">
      <c r="A2194" s="10">
        <v>2192</v>
      </c>
      <c r="B2194" s="11" t="s">
        <v>2512</v>
      </c>
      <c r="C2194" s="12">
        <v>2395</v>
      </c>
      <c r="XES2194" s="5"/>
    </row>
    <row r="2195" spans="1:16373">
      <c r="A2195" s="10">
        <v>2193</v>
      </c>
      <c r="B2195" s="11" t="s">
        <v>2513</v>
      </c>
      <c r="C2195" s="12">
        <v>2395</v>
      </c>
      <c r="XES2195" s="5"/>
    </row>
    <row r="2196" spans="1:16373">
      <c r="A2196" s="10">
        <v>2194</v>
      </c>
      <c r="B2196" s="11" t="s">
        <v>2514</v>
      </c>
      <c r="C2196" s="12">
        <v>2395</v>
      </c>
      <c r="XES2196" s="5"/>
    </row>
    <row r="2197" spans="1:16373">
      <c r="A2197" s="10">
        <v>2195</v>
      </c>
      <c r="B2197" s="11" t="s">
        <v>2236</v>
      </c>
      <c r="C2197" s="12">
        <v>2395</v>
      </c>
      <c r="XES2197" s="5"/>
    </row>
    <row r="2198" spans="1:16373">
      <c r="A2198" s="10">
        <v>2196</v>
      </c>
      <c r="B2198" s="11" t="s">
        <v>2515</v>
      </c>
      <c r="C2198" s="12">
        <v>2395</v>
      </c>
      <c r="XES2198" s="5"/>
    </row>
    <row r="2199" spans="1:16373">
      <c r="A2199" s="10">
        <v>2197</v>
      </c>
      <c r="B2199" s="11" t="s">
        <v>2516</v>
      </c>
      <c r="C2199" s="12">
        <v>2395</v>
      </c>
      <c r="XES2199" s="5"/>
    </row>
    <row r="2200" spans="1:16373">
      <c r="A2200" s="10">
        <v>2198</v>
      </c>
      <c r="B2200" s="11" t="s">
        <v>2517</v>
      </c>
      <c r="C2200" s="12">
        <v>2470</v>
      </c>
      <c r="XES2200" s="5"/>
    </row>
    <row r="2201" spans="1:16373">
      <c r="A2201" s="10">
        <v>2199</v>
      </c>
      <c r="B2201" s="11" t="s">
        <v>2518</v>
      </c>
      <c r="C2201" s="12">
        <v>1478</v>
      </c>
      <c r="XES2201" s="5"/>
    </row>
    <row r="2202" spans="1:16373">
      <c r="A2202" s="10">
        <v>2200</v>
      </c>
      <c r="B2202" s="11" t="s">
        <v>2519</v>
      </c>
      <c r="C2202" s="12">
        <v>958</v>
      </c>
      <c r="XES2202" s="5"/>
    </row>
    <row r="2203" spans="1:16373">
      <c r="A2203" s="10">
        <v>2201</v>
      </c>
      <c r="B2203" s="11" t="s">
        <v>2520</v>
      </c>
      <c r="C2203" s="12">
        <v>958</v>
      </c>
      <c r="XES2203" s="5"/>
    </row>
    <row r="2204" spans="1:16373">
      <c r="A2204" s="10">
        <v>2202</v>
      </c>
      <c r="B2204" s="11" t="s">
        <v>2521</v>
      </c>
      <c r="C2204" s="12">
        <v>479</v>
      </c>
      <c r="XES2204" s="5"/>
    </row>
    <row r="2205" spans="1:16373">
      <c r="A2205" s="10">
        <v>2203</v>
      </c>
      <c r="B2205" s="11" t="s">
        <v>2522</v>
      </c>
      <c r="C2205" s="12">
        <v>958</v>
      </c>
      <c r="XES2205" s="5"/>
    </row>
    <row r="2206" spans="1:16373">
      <c r="A2206" s="10">
        <v>2204</v>
      </c>
      <c r="B2206" s="11" t="s">
        <v>2523</v>
      </c>
      <c r="C2206" s="12">
        <v>2395</v>
      </c>
      <c r="XES2206" s="5"/>
    </row>
    <row r="2207" spans="1:16373">
      <c r="A2207" s="10">
        <v>2205</v>
      </c>
      <c r="B2207" s="11" t="s">
        <v>2524</v>
      </c>
      <c r="C2207" s="12">
        <v>2395</v>
      </c>
      <c r="XES2207" s="5"/>
    </row>
    <row r="2208" spans="1:16373">
      <c r="A2208" s="10">
        <v>2206</v>
      </c>
      <c r="B2208" s="11" t="s">
        <v>2525</v>
      </c>
      <c r="C2208" s="12">
        <v>2395</v>
      </c>
      <c r="XES2208" s="5"/>
    </row>
    <row r="2209" spans="1:16373">
      <c r="A2209" s="10">
        <v>2207</v>
      </c>
      <c r="B2209" s="11" t="s">
        <v>2526</v>
      </c>
      <c r="C2209" s="12">
        <v>2509</v>
      </c>
      <c r="XES2209" s="5"/>
    </row>
    <row r="2210" spans="1:16373">
      <c r="A2210" s="10">
        <v>2208</v>
      </c>
      <c r="B2210" s="11" t="s">
        <v>1214</v>
      </c>
      <c r="C2210" s="12">
        <v>2395</v>
      </c>
      <c r="XES2210" s="5"/>
    </row>
    <row r="2211" spans="1:16373">
      <c r="A2211" s="10">
        <v>2209</v>
      </c>
      <c r="B2211" s="11" t="s">
        <v>2527</v>
      </c>
      <c r="C2211" s="12">
        <v>2395</v>
      </c>
      <c r="XES2211" s="5"/>
    </row>
    <row r="2212" spans="1:16373">
      <c r="A2212" s="10">
        <v>2210</v>
      </c>
      <c r="B2212" s="11" t="s">
        <v>2528</v>
      </c>
      <c r="C2212" s="12">
        <v>2395</v>
      </c>
      <c r="XES2212" s="5"/>
    </row>
    <row r="2213" spans="1:16373">
      <c r="A2213" s="10">
        <v>2211</v>
      </c>
      <c r="B2213" s="11" t="s">
        <v>2529</v>
      </c>
      <c r="C2213" s="12">
        <v>2395</v>
      </c>
      <c r="XES2213" s="5"/>
    </row>
    <row r="2214" spans="1:16373">
      <c r="A2214" s="10">
        <v>2212</v>
      </c>
      <c r="B2214" s="11" t="s">
        <v>2530</v>
      </c>
      <c r="C2214" s="12">
        <v>2428</v>
      </c>
      <c r="XES2214" s="5"/>
    </row>
    <row r="2215" spans="1:16373">
      <c r="A2215" s="10">
        <v>2213</v>
      </c>
      <c r="B2215" s="11" t="s">
        <v>2531</v>
      </c>
      <c r="C2215" s="12">
        <v>2395</v>
      </c>
      <c r="XES2215" s="5"/>
    </row>
    <row r="2216" spans="1:16373">
      <c r="A2216" s="10">
        <v>2214</v>
      </c>
      <c r="B2216" s="11" t="s">
        <v>2532</v>
      </c>
      <c r="C2216" s="12">
        <v>2500</v>
      </c>
      <c r="XES2216" s="5"/>
    </row>
    <row r="2217" spans="1:16373">
      <c r="A2217" s="10">
        <v>2215</v>
      </c>
      <c r="B2217" s="11" t="s">
        <v>2533</v>
      </c>
      <c r="C2217" s="12">
        <v>2395</v>
      </c>
      <c r="XES2217" s="5"/>
    </row>
    <row r="2218" spans="1:16373">
      <c r="A2218" s="10">
        <v>2216</v>
      </c>
      <c r="B2218" s="11" t="s">
        <v>2534</v>
      </c>
      <c r="C2218" s="12">
        <v>2395</v>
      </c>
      <c r="XES2218" s="5"/>
    </row>
    <row r="2219" spans="1:16373">
      <c r="A2219" s="10">
        <v>2217</v>
      </c>
      <c r="B2219" s="11" t="s">
        <v>2535</v>
      </c>
      <c r="C2219" s="12">
        <v>2395</v>
      </c>
      <c r="XES2219" s="5"/>
    </row>
    <row r="2220" spans="1:16373">
      <c r="A2220" s="10">
        <v>2218</v>
      </c>
      <c r="B2220" s="11" t="s">
        <v>2536</v>
      </c>
      <c r="C2220" s="12">
        <v>2395</v>
      </c>
      <c r="XES2220" s="5"/>
    </row>
    <row r="2221" spans="1:16373">
      <c r="A2221" s="10">
        <v>2219</v>
      </c>
      <c r="B2221" s="11" t="s">
        <v>2537</v>
      </c>
      <c r="C2221" s="12">
        <v>2455</v>
      </c>
      <c r="XES2221" s="5"/>
    </row>
    <row r="2222" spans="1:16373">
      <c r="A2222" s="10">
        <v>2220</v>
      </c>
      <c r="B2222" s="11" t="s">
        <v>2538</v>
      </c>
      <c r="C2222" s="12">
        <v>2395</v>
      </c>
      <c r="XES2222" s="5"/>
    </row>
    <row r="2223" spans="1:16373">
      <c r="A2223" s="10">
        <v>2221</v>
      </c>
      <c r="B2223" s="11" t="s">
        <v>2539</v>
      </c>
      <c r="C2223" s="12">
        <v>2395</v>
      </c>
      <c r="XES2223" s="5"/>
    </row>
    <row r="2224" spans="1:16373">
      <c r="A2224" s="10">
        <v>2222</v>
      </c>
      <c r="B2224" s="11" t="s">
        <v>833</v>
      </c>
      <c r="C2224" s="12">
        <v>2395</v>
      </c>
      <c r="XES2224" s="5"/>
    </row>
    <row r="2225" spans="1:16373">
      <c r="A2225" s="10">
        <v>2223</v>
      </c>
      <c r="B2225" s="11" t="s">
        <v>2540</v>
      </c>
      <c r="C2225" s="12">
        <v>1437</v>
      </c>
      <c r="XES2225" s="5"/>
    </row>
    <row r="2226" spans="1:16373">
      <c r="A2226" s="10">
        <v>2224</v>
      </c>
      <c r="B2226" s="11" t="s">
        <v>2541</v>
      </c>
      <c r="C2226" s="12">
        <v>2395</v>
      </c>
      <c r="XES2226" s="5"/>
    </row>
    <row r="2227" spans="1:16373">
      <c r="A2227" s="10">
        <v>2225</v>
      </c>
      <c r="B2227" s="11" t="s">
        <v>2542</v>
      </c>
      <c r="C2227" s="12">
        <v>2395</v>
      </c>
      <c r="XES2227" s="5"/>
    </row>
    <row r="2228" spans="1:16373">
      <c r="A2228" s="10">
        <v>2226</v>
      </c>
      <c r="B2228" s="11" t="s">
        <v>2543</v>
      </c>
      <c r="C2228" s="12">
        <v>2395</v>
      </c>
      <c r="XES2228" s="5"/>
    </row>
    <row r="2229" spans="1:16373">
      <c r="A2229" s="10">
        <v>2227</v>
      </c>
      <c r="B2229" s="11" t="s">
        <v>2544</v>
      </c>
      <c r="C2229" s="12">
        <v>2479</v>
      </c>
      <c r="XES2229" s="5"/>
    </row>
    <row r="2230" spans="1:16373">
      <c r="A2230" s="10">
        <v>2228</v>
      </c>
      <c r="B2230" s="11" t="s">
        <v>2545</v>
      </c>
      <c r="C2230" s="12">
        <v>2395</v>
      </c>
      <c r="XES2230" s="5"/>
    </row>
    <row r="2231" spans="1:16373">
      <c r="A2231" s="10">
        <v>2229</v>
      </c>
      <c r="B2231" s="11" t="s">
        <v>2546</v>
      </c>
      <c r="C2231" s="12">
        <v>2395</v>
      </c>
      <c r="XES2231" s="5"/>
    </row>
    <row r="2232" spans="1:16373">
      <c r="A2232" s="10">
        <v>2230</v>
      </c>
      <c r="B2232" s="11" t="s">
        <v>2547</v>
      </c>
      <c r="C2232" s="12">
        <v>2395</v>
      </c>
      <c r="XES2232" s="5"/>
    </row>
    <row r="2233" spans="1:16373">
      <c r="A2233" s="10">
        <v>2231</v>
      </c>
      <c r="B2233" s="11" t="s">
        <v>2548</v>
      </c>
      <c r="C2233" s="12">
        <v>2395</v>
      </c>
      <c r="XES2233" s="5"/>
    </row>
    <row r="2234" spans="1:16373">
      <c r="A2234" s="10">
        <v>2232</v>
      </c>
      <c r="B2234" s="11" t="s">
        <v>2549</v>
      </c>
      <c r="C2234" s="12">
        <v>2395</v>
      </c>
      <c r="XES2234" s="5"/>
    </row>
    <row r="2235" spans="1:16373">
      <c r="A2235" s="10">
        <v>2233</v>
      </c>
      <c r="B2235" s="11" t="s">
        <v>2550</v>
      </c>
      <c r="C2235" s="12">
        <v>2395</v>
      </c>
      <c r="XES2235" s="5"/>
    </row>
    <row r="2236" spans="1:16373">
      <c r="A2236" s="10">
        <v>2234</v>
      </c>
      <c r="B2236" s="11" t="s">
        <v>2551</v>
      </c>
      <c r="C2236" s="12">
        <v>3016</v>
      </c>
      <c r="XES2236" s="5"/>
    </row>
    <row r="2237" spans="1:16373">
      <c r="A2237" s="10">
        <v>2235</v>
      </c>
      <c r="B2237" s="11" t="s">
        <v>2552</v>
      </c>
      <c r="C2237" s="12">
        <v>2395</v>
      </c>
      <c r="XES2237" s="5"/>
    </row>
    <row r="2238" spans="1:16373">
      <c r="A2238" s="10">
        <v>2236</v>
      </c>
      <c r="B2238" s="11" t="s">
        <v>2553</v>
      </c>
      <c r="C2238" s="12">
        <v>2395</v>
      </c>
      <c r="XES2238" s="5"/>
    </row>
    <row r="2239" spans="1:16373">
      <c r="A2239" s="10">
        <v>2237</v>
      </c>
      <c r="B2239" s="11" t="s">
        <v>2554</v>
      </c>
      <c r="C2239" s="12">
        <v>2395</v>
      </c>
      <c r="XES2239" s="5"/>
    </row>
    <row r="2240" spans="1:16373">
      <c r="A2240" s="10">
        <v>2238</v>
      </c>
      <c r="B2240" s="11" t="s">
        <v>2555</v>
      </c>
      <c r="C2240" s="12">
        <v>2395</v>
      </c>
      <c r="XES2240" s="5"/>
    </row>
    <row r="2241" spans="1:16373">
      <c r="A2241" s="10">
        <v>2239</v>
      </c>
      <c r="B2241" s="11" t="s">
        <v>2556</v>
      </c>
      <c r="C2241" s="12">
        <v>958</v>
      </c>
      <c r="XES2241" s="5"/>
    </row>
    <row r="2242" spans="1:16373">
      <c r="A2242" s="10">
        <v>2240</v>
      </c>
      <c r="B2242" s="11" t="s">
        <v>2557</v>
      </c>
      <c r="C2242" s="12">
        <v>3175</v>
      </c>
      <c r="XES2242" s="5"/>
    </row>
    <row r="2243" spans="1:16373">
      <c r="A2243" s="10">
        <v>2241</v>
      </c>
      <c r="B2243" s="11" t="s">
        <v>2558</v>
      </c>
      <c r="C2243" s="12">
        <v>2668</v>
      </c>
      <c r="XES2243" s="5"/>
    </row>
    <row r="2244" spans="1:16373">
      <c r="A2244" s="10">
        <v>2242</v>
      </c>
      <c r="B2244" s="11" t="s">
        <v>2559</v>
      </c>
      <c r="C2244" s="12">
        <v>2623</v>
      </c>
      <c r="XES2244" s="5"/>
    </row>
    <row r="2245" spans="1:16373">
      <c r="A2245" s="10">
        <v>2243</v>
      </c>
      <c r="B2245" s="11" t="s">
        <v>2560</v>
      </c>
      <c r="C2245" s="12">
        <v>2626</v>
      </c>
      <c r="XES2245" s="5"/>
    </row>
    <row r="2246" spans="1:16373">
      <c r="A2246" s="10">
        <v>2244</v>
      </c>
      <c r="B2246" s="11" t="s">
        <v>2561</v>
      </c>
      <c r="C2246" s="12">
        <v>2446</v>
      </c>
      <c r="XES2246" s="5"/>
    </row>
    <row r="2247" spans="1:16373">
      <c r="A2247" s="10">
        <v>2245</v>
      </c>
      <c r="B2247" s="11" t="s">
        <v>1282</v>
      </c>
      <c r="C2247" s="12">
        <v>2521</v>
      </c>
      <c r="XES2247" s="5"/>
    </row>
    <row r="2248" spans="1:16373">
      <c r="A2248" s="10">
        <v>2246</v>
      </c>
      <c r="B2248" s="11" t="s">
        <v>1163</v>
      </c>
      <c r="C2248" s="12">
        <v>3175</v>
      </c>
      <c r="XES2248" s="5"/>
    </row>
    <row r="2249" spans="1:16373">
      <c r="A2249" s="10">
        <v>2247</v>
      </c>
      <c r="B2249" s="11" t="s">
        <v>2562</v>
      </c>
      <c r="C2249" s="12">
        <v>3175</v>
      </c>
      <c r="XES2249" s="5"/>
    </row>
    <row r="2250" spans="1:16373">
      <c r="A2250" s="10">
        <v>2248</v>
      </c>
      <c r="B2250" s="11" t="s">
        <v>2563</v>
      </c>
      <c r="C2250" s="12">
        <v>3175</v>
      </c>
      <c r="XES2250" s="5"/>
    </row>
    <row r="2251" spans="1:16373">
      <c r="A2251" s="10">
        <v>2249</v>
      </c>
      <c r="B2251" s="11" t="s">
        <v>2564</v>
      </c>
      <c r="C2251" s="12">
        <v>3239</v>
      </c>
      <c r="XES2251" s="5"/>
    </row>
    <row r="2252" spans="1:16373">
      <c r="A2252" s="10">
        <v>2250</v>
      </c>
      <c r="B2252" s="11" t="s">
        <v>2565</v>
      </c>
      <c r="C2252" s="12">
        <v>2436</v>
      </c>
      <c r="XES2252" s="5"/>
    </row>
    <row r="2253" spans="1:16373">
      <c r="A2253" s="10">
        <v>2251</v>
      </c>
      <c r="B2253" s="11" t="s">
        <v>2566</v>
      </c>
      <c r="C2253" s="12">
        <v>2551</v>
      </c>
      <c r="XES2253" s="5"/>
    </row>
    <row r="2254" spans="1:16373">
      <c r="A2254" s="10">
        <v>2252</v>
      </c>
      <c r="B2254" s="11" t="s">
        <v>2567</v>
      </c>
      <c r="C2254" s="12">
        <v>3175</v>
      </c>
      <c r="XES2254" s="5"/>
    </row>
    <row r="2255" spans="1:16373">
      <c r="A2255" s="10">
        <v>2253</v>
      </c>
      <c r="B2255" s="11" t="s">
        <v>2568</v>
      </c>
      <c r="C2255" s="12">
        <v>3175</v>
      </c>
      <c r="XES2255" s="5"/>
    </row>
    <row r="2256" spans="1:16373">
      <c r="A2256" s="10">
        <v>2254</v>
      </c>
      <c r="B2256" s="11" t="s">
        <v>2569</v>
      </c>
      <c r="C2256" s="12">
        <v>2950</v>
      </c>
      <c r="XES2256" s="5"/>
    </row>
    <row r="2257" spans="1:16373">
      <c r="A2257" s="10">
        <v>2255</v>
      </c>
      <c r="B2257" s="11" t="s">
        <v>2570</v>
      </c>
      <c r="C2257" s="12">
        <v>2620</v>
      </c>
      <c r="XES2257" s="5"/>
    </row>
    <row r="2258" spans="1:16373">
      <c r="A2258" s="10">
        <v>2256</v>
      </c>
      <c r="B2258" s="11" t="s">
        <v>2571</v>
      </c>
      <c r="C2258" s="12">
        <v>2443</v>
      </c>
      <c r="XES2258" s="5"/>
    </row>
    <row r="2259" spans="1:16373">
      <c r="A2259" s="10">
        <v>2257</v>
      </c>
      <c r="B2259" s="11" t="s">
        <v>2572</v>
      </c>
      <c r="C2259" s="12">
        <v>2578</v>
      </c>
      <c r="XES2259" s="5"/>
    </row>
    <row r="2260" spans="1:16373">
      <c r="A2260" s="10">
        <v>2258</v>
      </c>
      <c r="B2260" s="11" t="s">
        <v>2573</v>
      </c>
      <c r="C2260" s="12">
        <v>2422</v>
      </c>
      <c r="XES2260" s="5"/>
    </row>
    <row r="2261" spans="1:16373">
      <c r="A2261" s="10">
        <v>2259</v>
      </c>
      <c r="B2261" s="11" t="s">
        <v>2574</v>
      </c>
      <c r="C2261" s="12">
        <v>2422</v>
      </c>
      <c r="XES2261" s="5"/>
    </row>
    <row r="2262" spans="1:16373">
      <c r="A2262" s="10">
        <v>2260</v>
      </c>
      <c r="B2262" s="11" t="s">
        <v>2575</v>
      </c>
      <c r="C2262" s="12">
        <v>2422</v>
      </c>
      <c r="XES2262" s="5"/>
    </row>
    <row r="2263" spans="1:16373">
      <c r="A2263" s="10">
        <v>2261</v>
      </c>
      <c r="B2263" s="11" t="s">
        <v>2576</v>
      </c>
      <c r="C2263" s="12">
        <v>2422</v>
      </c>
      <c r="XES2263" s="5"/>
    </row>
    <row r="2264" spans="1:16373">
      <c r="A2264" s="10">
        <v>2262</v>
      </c>
      <c r="B2264" s="11" t="s">
        <v>2577</v>
      </c>
      <c r="C2264" s="12">
        <v>479</v>
      </c>
      <c r="XES2264" s="5"/>
    </row>
    <row r="2265" spans="1:16373">
      <c r="A2265" s="10">
        <v>2263</v>
      </c>
      <c r="B2265" s="11" t="s">
        <v>2578</v>
      </c>
      <c r="C2265" s="12">
        <v>479</v>
      </c>
      <c r="XES2265" s="5"/>
    </row>
    <row r="2266" spans="1:16373">
      <c r="A2266" s="10">
        <v>2264</v>
      </c>
      <c r="B2266" s="11" t="s">
        <v>2579</v>
      </c>
      <c r="C2266" s="12">
        <v>3527</v>
      </c>
      <c r="XES2266" s="5"/>
    </row>
    <row r="2267" spans="1:16373">
      <c r="A2267" s="10">
        <v>2265</v>
      </c>
      <c r="B2267" s="11" t="s">
        <v>2580</v>
      </c>
      <c r="C2267" s="12">
        <v>958</v>
      </c>
      <c r="XES2267" s="5"/>
    </row>
    <row r="2268" spans="1:16373">
      <c r="A2268" s="10">
        <v>2266</v>
      </c>
      <c r="B2268" s="11" t="s">
        <v>2581</v>
      </c>
      <c r="C2268" s="12">
        <v>2422</v>
      </c>
      <c r="XES2268" s="5"/>
    </row>
    <row r="2269" spans="1:16373">
      <c r="A2269" s="10">
        <v>2267</v>
      </c>
      <c r="B2269" s="11" t="s">
        <v>2582</v>
      </c>
      <c r="C2269" s="12">
        <v>2422</v>
      </c>
      <c r="XES2269" s="5"/>
    </row>
    <row r="2270" spans="1:16373">
      <c r="A2270" s="10">
        <v>2268</v>
      </c>
      <c r="B2270" s="11" t="s">
        <v>2583</v>
      </c>
      <c r="C2270" s="12">
        <v>3565</v>
      </c>
      <c r="XES2270" s="5"/>
    </row>
    <row r="2271" spans="1:16373">
      <c r="A2271" s="10">
        <v>2269</v>
      </c>
      <c r="B2271" s="11" t="s">
        <v>2584</v>
      </c>
      <c r="C2271" s="12">
        <v>2657</v>
      </c>
      <c r="XES2271" s="5"/>
    </row>
    <row r="2272" spans="1:16373">
      <c r="A2272" s="10">
        <v>2270</v>
      </c>
      <c r="B2272" s="11" t="s">
        <v>2585</v>
      </c>
      <c r="C2272" s="12">
        <v>2422</v>
      </c>
      <c r="XES2272" s="5"/>
    </row>
    <row r="2273" spans="1:16373">
      <c r="A2273" s="10">
        <v>2271</v>
      </c>
      <c r="B2273" s="11" t="s">
        <v>2586</v>
      </c>
      <c r="C2273" s="12">
        <v>3080</v>
      </c>
      <c r="XES2273" s="5"/>
    </row>
    <row r="2274" spans="1:16373">
      <c r="A2274" s="10">
        <v>2272</v>
      </c>
      <c r="B2274" s="11" t="s">
        <v>2587</v>
      </c>
      <c r="C2274" s="12">
        <v>2395</v>
      </c>
      <c r="XES2274" s="5"/>
    </row>
    <row r="2275" spans="1:16373">
      <c r="A2275" s="10">
        <v>2273</v>
      </c>
      <c r="B2275" s="11" t="s">
        <v>2588</v>
      </c>
      <c r="C2275" s="12">
        <v>2422</v>
      </c>
      <c r="XES2275" s="5"/>
    </row>
    <row r="2276" spans="1:16373">
      <c r="A2276" s="10">
        <v>2274</v>
      </c>
      <c r="B2276" s="11" t="s">
        <v>2589</v>
      </c>
      <c r="C2276" s="12">
        <v>2422</v>
      </c>
      <c r="XES2276" s="5"/>
    </row>
    <row r="2277" spans="1:16373">
      <c r="A2277" s="10">
        <v>2275</v>
      </c>
      <c r="B2277" s="11" t="s">
        <v>2590</v>
      </c>
      <c r="C2277" s="12">
        <v>2422</v>
      </c>
      <c r="XES2277" s="5"/>
    </row>
    <row r="2278" spans="1:16373">
      <c r="A2278" s="10">
        <v>2276</v>
      </c>
      <c r="B2278" s="11" t="s">
        <v>2591</v>
      </c>
      <c r="C2278" s="12">
        <v>2422</v>
      </c>
      <c r="XES2278" s="5"/>
    </row>
    <row r="2279" spans="1:16373">
      <c r="A2279" s="10">
        <v>2277</v>
      </c>
      <c r="B2279" s="11" t="s">
        <v>2592</v>
      </c>
      <c r="C2279" s="12">
        <v>2986</v>
      </c>
      <c r="XES2279" s="5"/>
    </row>
    <row r="2280" spans="1:16373">
      <c r="A2280" s="10">
        <v>2278</v>
      </c>
      <c r="B2280" s="11" t="s">
        <v>2593</v>
      </c>
      <c r="C2280" s="12">
        <v>3229</v>
      </c>
      <c r="XES2280" s="5"/>
    </row>
    <row r="2281" spans="1:16373">
      <c r="A2281" s="10">
        <v>2279</v>
      </c>
      <c r="B2281" s="11" t="s">
        <v>1833</v>
      </c>
      <c r="C2281" s="12">
        <v>3215</v>
      </c>
      <c r="XES2281" s="5"/>
    </row>
    <row r="2282" spans="1:16373">
      <c r="A2282" s="10">
        <v>2280</v>
      </c>
      <c r="B2282" s="11" t="s">
        <v>2594</v>
      </c>
      <c r="C2282" s="12">
        <v>2949</v>
      </c>
      <c r="XES2282" s="5"/>
    </row>
    <row r="2283" spans="1:16373">
      <c r="A2283" s="10">
        <v>2281</v>
      </c>
      <c r="B2283" s="11" t="s">
        <v>2595</v>
      </c>
      <c r="C2283" s="12">
        <v>3034</v>
      </c>
      <c r="XES2283" s="5"/>
    </row>
    <row r="2284" spans="1:16373">
      <c r="A2284" s="10">
        <v>2282</v>
      </c>
      <c r="B2284" s="11" t="s">
        <v>2596</v>
      </c>
      <c r="C2284" s="12">
        <v>3124</v>
      </c>
      <c r="XES2284" s="5"/>
    </row>
    <row r="2285" spans="1:16373">
      <c r="A2285" s="10">
        <v>2283</v>
      </c>
      <c r="B2285" s="11" t="s">
        <v>2597</v>
      </c>
      <c r="C2285" s="12">
        <v>2968</v>
      </c>
      <c r="XES2285" s="5"/>
    </row>
    <row r="2286" spans="1:16373">
      <c r="A2286" s="10">
        <v>2284</v>
      </c>
      <c r="B2286" s="11" t="s">
        <v>2598</v>
      </c>
      <c r="C2286" s="12">
        <v>3153</v>
      </c>
      <c r="XES2286" s="5"/>
    </row>
    <row r="2287" spans="1:16373">
      <c r="A2287" s="10">
        <v>2285</v>
      </c>
      <c r="B2287" s="11" t="s">
        <v>2599</v>
      </c>
      <c r="C2287" s="12">
        <v>2986</v>
      </c>
      <c r="XES2287" s="5"/>
    </row>
    <row r="2288" spans="1:16373">
      <c r="A2288" s="10">
        <v>2286</v>
      </c>
      <c r="B2288" s="11" t="s">
        <v>2600</v>
      </c>
      <c r="C2288" s="12">
        <v>3100</v>
      </c>
      <c r="XES2288" s="5"/>
    </row>
    <row r="2289" spans="1:16373">
      <c r="A2289" s="10">
        <v>2287</v>
      </c>
      <c r="B2289" s="11" t="s">
        <v>2601</v>
      </c>
      <c r="C2289" s="12">
        <v>3331</v>
      </c>
      <c r="XES2289" s="5"/>
    </row>
    <row r="2290" spans="1:16373">
      <c r="A2290" s="10">
        <v>2288</v>
      </c>
      <c r="B2290" s="11" t="s">
        <v>2602</v>
      </c>
      <c r="C2290" s="12">
        <v>3343</v>
      </c>
      <c r="XES2290" s="5"/>
    </row>
    <row r="2291" spans="1:16373">
      <c r="A2291" s="10">
        <v>2289</v>
      </c>
      <c r="B2291" s="11" t="s">
        <v>2603</v>
      </c>
      <c r="C2291" s="12">
        <v>3300</v>
      </c>
      <c r="XES2291" s="5"/>
    </row>
    <row r="2292" spans="1:16373">
      <c r="A2292" s="10">
        <v>2290</v>
      </c>
      <c r="B2292" s="11" t="s">
        <v>2604</v>
      </c>
      <c r="C2292" s="12">
        <v>3145</v>
      </c>
      <c r="XES2292" s="5"/>
    </row>
    <row r="2293" spans="1:16373">
      <c r="A2293" s="10">
        <v>2291</v>
      </c>
      <c r="B2293" s="11" t="s">
        <v>2605</v>
      </c>
      <c r="C2293" s="12">
        <v>2773</v>
      </c>
      <c r="XES2293" s="5"/>
    </row>
    <row r="2294" spans="1:16373">
      <c r="A2294" s="10">
        <v>2292</v>
      </c>
      <c r="B2294" s="11" t="s">
        <v>2606</v>
      </c>
      <c r="C2294" s="12">
        <v>3034</v>
      </c>
      <c r="XES2294" s="5"/>
    </row>
    <row r="2295" spans="1:16373">
      <c r="A2295" s="10">
        <v>2293</v>
      </c>
      <c r="B2295" s="11" t="s">
        <v>2607</v>
      </c>
      <c r="C2295" s="12">
        <v>3142</v>
      </c>
      <c r="XES2295" s="5"/>
    </row>
    <row r="2296" spans="1:16373">
      <c r="A2296" s="10">
        <v>2294</v>
      </c>
      <c r="B2296" s="11" t="s">
        <v>2608</v>
      </c>
      <c r="C2296" s="12">
        <v>3175</v>
      </c>
      <c r="XES2296" s="5"/>
    </row>
    <row r="2297" spans="1:16373">
      <c r="A2297" s="10">
        <v>2295</v>
      </c>
      <c r="B2297" s="11" t="s">
        <v>2609</v>
      </c>
      <c r="C2297" s="12">
        <v>2683</v>
      </c>
      <c r="XES2297" s="5"/>
    </row>
    <row r="2298" spans="1:16373">
      <c r="A2298" s="10">
        <v>2296</v>
      </c>
      <c r="B2298" s="11" t="s">
        <v>2610</v>
      </c>
      <c r="C2298" s="12">
        <v>3221</v>
      </c>
      <c r="XES2298" s="5"/>
    </row>
    <row r="2299" spans="1:16373">
      <c r="A2299" s="10">
        <v>2297</v>
      </c>
      <c r="B2299" s="11" t="s">
        <v>2611</v>
      </c>
      <c r="C2299" s="12">
        <v>3145</v>
      </c>
      <c r="XES2299" s="5"/>
    </row>
    <row r="2300" spans="1:16373">
      <c r="A2300" s="10">
        <v>2298</v>
      </c>
      <c r="B2300" s="11" t="s">
        <v>2612</v>
      </c>
      <c r="C2300" s="12">
        <v>3695</v>
      </c>
      <c r="XES2300" s="5"/>
    </row>
    <row r="2301" spans="1:16373">
      <c r="A2301" s="10">
        <v>2299</v>
      </c>
      <c r="B2301" s="11" t="s">
        <v>2613</v>
      </c>
      <c r="C2301" s="12">
        <v>3216</v>
      </c>
      <c r="XES2301" s="5"/>
    </row>
    <row r="2302" spans="1:16373">
      <c r="A2302" s="10">
        <v>2300</v>
      </c>
      <c r="B2302" s="11" t="s">
        <v>2614</v>
      </c>
      <c r="C2302" s="12">
        <v>479</v>
      </c>
      <c r="XES2302" s="5"/>
    </row>
    <row r="2303" spans="1:16373">
      <c r="A2303" s="10">
        <v>2301</v>
      </c>
      <c r="B2303" s="11" t="s">
        <v>2615</v>
      </c>
      <c r="C2303" s="12">
        <v>2395</v>
      </c>
      <c r="XES2303" s="5"/>
    </row>
    <row r="2304" spans="1:16373">
      <c r="A2304" s="10">
        <v>2302</v>
      </c>
      <c r="B2304" s="11" t="s">
        <v>2616</v>
      </c>
      <c r="C2304" s="12">
        <v>2395</v>
      </c>
      <c r="XES2304" s="5"/>
    </row>
    <row r="2305" spans="1:16373">
      <c r="A2305" s="10">
        <v>2303</v>
      </c>
      <c r="B2305" s="11" t="s">
        <v>2617</v>
      </c>
      <c r="C2305" s="12">
        <v>958</v>
      </c>
      <c r="XES2305" s="5"/>
    </row>
    <row r="2306" spans="1:16373">
      <c r="A2306" s="10">
        <v>2304</v>
      </c>
      <c r="B2306" s="11" t="s">
        <v>2618</v>
      </c>
      <c r="C2306" s="12">
        <v>958</v>
      </c>
      <c r="XES2306" s="5"/>
    </row>
    <row r="2307" spans="1:16373">
      <c r="A2307" s="10">
        <v>2305</v>
      </c>
      <c r="B2307" s="11" t="s">
        <v>2619</v>
      </c>
      <c r="C2307" s="12">
        <v>2960</v>
      </c>
      <c r="XES2307" s="5"/>
    </row>
    <row r="2308" spans="1:16373">
      <c r="A2308" s="10">
        <v>2306</v>
      </c>
      <c r="B2308" s="11" t="s">
        <v>2620</v>
      </c>
      <c r="C2308" s="12">
        <v>2881</v>
      </c>
      <c r="XES2308" s="5"/>
    </row>
    <row r="2309" spans="1:16373">
      <c r="A2309" s="10">
        <v>2307</v>
      </c>
      <c r="B2309" s="11" t="s">
        <v>2621</v>
      </c>
      <c r="C2309" s="12">
        <v>3036</v>
      </c>
      <c r="XES2309" s="5"/>
    </row>
    <row r="2310" spans="1:16373">
      <c r="A2310" s="10">
        <v>2308</v>
      </c>
      <c r="B2310" s="11" t="s">
        <v>2622</v>
      </c>
      <c r="C2310" s="12">
        <v>3607</v>
      </c>
      <c r="XES2310" s="5"/>
    </row>
    <row r="2311" spans="1:16373">
      <c r="A2311" s="10">
        <v>2309</v>
      </c>
      <c r="B2311" s="11" t="s">
        <v>2623</v>
      </c>
      <c r="C2311" s="12">
        <v>2714</v>
      </c>
      <c r="XES2311" s="5"/>
    </row>
    <row r="2312" spans="1:16373">
      <c r="A2312" s="10">
        <v>2310</v>
      </c>
      <c r="B2312" s="11" t="s">
        <v>2624</v>
      </c>
      <c r="C2312" s="12">
        <v>2762</v>
      </c>
      <c r="XES2312" s="5"/>
    </row>
    <row r="2313" spans="1:16373">
      <c r="A2313" s="10">
        <v>2311</v>
      </c>
      <c r="B2313" s="11" t="s">
        <v>2625</v>
      </c>
      <c r="C2313" s="12">
        <v>2903</v>
      </c>
      <c r="XES2313" s="5"/>
    </row>
    <row r="2314" spans="1:16373">
      <c r="A2314" s="10">
        <v>2312</v>
      </c>
      <c r="B2314" s="11" t="s">
        <v>2626</v>
      </c>
      <c r="C2314" s="12">
        <v>2859</v>
      </c>
      <c r="XES2314" s="5"/>
    </row>
    <row r="2315" spans="1:16373">
      <c r="A2315" s="10">
        <v>2313</v>
      </c>
      <c r="B2315" s="11" t="s">
        <v>2627</v>
      </c>
      <c r="C2315" s="12">
        <v>2973</v>
      </c>
      <c r="XES2315" s="5"/>
    </row>
    <row r="2316" spans="1:16373">
      <c r="A2316" s="10">
        <v>2314</v>
      </c>
      <c r="B2316" s="11" t="s">
        <v>2628</v>
      </c>
      <c r="C2316" s="12">
        <v>2395</v>
      </c>
      <c r="XES2316" s="5"/>
    </row>
    <row r="2317" spans="1:16373">
      <c r="A2317" s="10">
        <v>2315</v>
      </c>
      <c r="B2317" s="11" t="s">
        <v>2629</v>
      </c>
      <c r="C2317" s="12">
        <v>2395</v>
      </c>
      <c r="XES2317" s="5"/>
    </row>
    <row r="2318" spans="1:16373">
      <c r="A2318" s="10">
        <v>2316</v>
      </c>
      <c r="B2318" s="11" t="s">
        <v>2630</v>
      </c>
      <c r="C2318" s="12">
        <v>2395</v>
      </c>
      <c r="XES2318" s="5"/>
    </row>
    <row r="2319" spans="1:16373">
      <c r="A2319" s="10">
        <v>2317</v>
      </c>
      <c r="B2319" s="11" t="s">
        <v>2631</v>
      </c>
      <c r="C2319" s="12">
        <v>1437</v>
      </c>
      <c r="XES2319" s="5"/>
    </row>
    <row r="2320" spans="1:16373">
      <c r="A2320" s="10">
        <v>2318</v>
      </c>
      <c r="B2320" s="11" t="s">
        <v>2632</v>
      </c>
      <c r="C2320" s="12">
        <v>2395</v>
      </c>
      <c r="XES2320" s="5"/>
    </row>
    <row r="2321" spans="1:16373">
      <c r="A2321" s="10">
        <v>2319</v>
      </c>
      <c r="B2321" s="11" t="s">
        <v>2633</v>
      </c>
      <c r="C2321" s="12">
        <v>2455</v>
      </c>
      <c r="XES2321" s="5"/>
    </row>
    <row r="2322" spans="1:16373">
      <c r="A2322" s="10">
        <v>2320</v>
      </c>
      <c r="B2322" s="11" t="s">
        <v>2634</v>
      </c>
      <c r="C2322" s="12">
        <v>2647</v>
      </c>
      <c r="XES2322" s="5"/>
    </row>
    <row r="2323" spans="1:16373">
      <c r="A2323" s="10">
        <v>2321</v>
      </c>
      <c r="B2323" s="11" t="s">
        <v>2635</v>
      </c>
      <c r="C2323" s="12">
        <v>2881</v>
      </c>
      <c r="XES2323" s="5"/>
    </row>
    <row r="2324" spans="1:16373">
      <c r="A2324" s="10">
        <v>2322</v>
      </c>
      <c r="B2324" s="11" t="s">
        <v>2636</v>
      </c>
      <c r="C2324" s="12">
        <v>1807</v>
      </c>
      <c r="XES2324" s="5"/>
    </row>
    <row r="2325" spans="1:16373">
      <c r="A2325" s="10">
        <v>2323</v>
      </c>
      <c r="B2325" s="11" t="s">
        <v>2637</v>
      </c>
      <c r="C2325" s="12">
        <v>2066</v>
      </c>
      <c r="XES2325" s="5"/>
    </row>
    <row r="2326" spans="1:16373">
      <c r="A2326" s="10">
        <v>2324</v>
      </c>
      <c r="B2326" s="11" t="s">
        <v>2638</v>
      </c>
      <c r="C2326" s="12">
        <v>482</v>
      </c>
      <c r="XES2326" s="5"/>
    </row>
    <row r="2327" spans="1:16373">
      <c r="A2327" s="10">
        <v>2325</v>
      </c>
      <c r="B2327" s="11" t="s">
        <v>2639</v>
      </c>
      <c r="C2327" s="12">
        <v>3112</v>
      </c>
      <c r="XES2327" s="5"/>
    </row>
    <row r="2328" spans="1:16373">
      <c r="A2328" s="10">
        <v>2326</v>
      </c>
      <c r="B2328" s="11" t="s">
        <v>2640</v>
      </c>
      <c r="C2328" s="12">
        <v>2386</v>
      </c>
      <c r="XES2328" s="5"/>
    </row>
    <row r="2329" spans="1:16373">
      <c r="A2329" s="10">
        <v>2327</v>
      </c>
      <c r="B2329" s="11" t="s">
        <v>2641</v>
      </c>
      <c r="C2329" s="12">
        <v>2413</v>
      </c>
      <c r="XES2329" s="5"/>
    </row>
    <row r="2330" spans="1:16373">
      <c r="A2330" s="10">
        <v>2328</v>
      </c>
      <c r="B2330" s="11" t="s">
        <v>2642</v>
      </c>
      <c r="C2330" s="12">
        <v>1683</v>
      </c>
      <c r="XES2330" s="5"/>
    </row>
    <row r="2331" spans="1:16373">
      <c r="A2331" s="10">
        <v>2329</v>
      </c>
      <c r="B2331" s="11" t="s">
        <v>2643</v>
      </c>
      <c r="C2331" s="12">
        <v>2024</v>
      </c>
      <c r="XES2331" s="5"/>
    </row>
    <row r="2332" spans="1:16373">
      <c r="A2332" s="10">
        <v>2330</v>
      </c>
      <c r="B2332" s="11" t="s">
        <v>2644</v>
      </c>
      <c r="C2332" s="12">
        <v>1707</v>
      </c>
      <c r="XES2332" s="5"/>
    </row>
    <row r="2333" spans="1:16373">
      <c r="A2333" s="10">
        <v>2331</v>
      </c>
      <c r="B2333" s="11" t="s">
        <v>2645</v>
      </c>
      <c r="C2333" s="12">
        <v>2304</v>
      </c>
      <c r="XES2333" s="5"/>
    </row>
    <row r="2334" spans="1:16373">
      <c r="A2334" s="10">
        <v>2332</v>
      </c>
      <c r="B2334" s="11" t="s">
        <v>2646</v>
      </c>
      <c r="C2334" s="12">
        <v>2395</v>
      </c>
      <c r="XES2334" s="5"/>
    </row>
    <row r="2335" spans="1:16373">
      <c r="A2335" s="10">
        <v>2333</v>
      </c>
      <c r="B2335" s="11" t="s">
        <v>2647</v>
      </c>
      <c r="C2335" s="12">
        <v>2395</v>
      </c>
      <c r="XES2335" s="5"/>
    </row>
    <row r="2336" spans="1:16373">
      <c r="A2336" s="10">
        <v>2334</v>
      </c>
      <c r="B2336" s="11" t="s">
        <v>2648</v>
      </c>
      <c r="C2336" s="12">
        <v>2395</v>
      </c>
      <c r="XES2336" s="5"/>
    </row>
    <row r="2337" spans="1:16373">
      <c r="A2337" s="10">
        <v>2335</v>
      </c>
      <c r="B2337" s="11" t="s">
        <v>2649</v>
      </c>
      <c r="C2337" s="12">
        <v>2506</v>
      </c>
      <c r="XES2337" s="5"/>
    </row>
    <row r="2338" spans="1:16373">
      <c r="A2338" s="10">
        <v>2336</v>
      </c>
      <c r="B2338" s="11" t="s">
        <v>2650</v>
      </c>
      <c r="C2338" s="12">
        <v>2506</v>
      </c>
      <c r="XES2338" s="5"/>
    </row>
    <row r="2339" spans="1:16373">
      <c r="A2339" s="10">
        <v>2337</v>
      </c>
      <c r="B2339" s="11" t="s">
        <v>2651</v>
      </c>
      <c r="C2339" s="12">
        <v>2506</v>
      </c>
      <c r="XES2339" s="5"/>
    </row>
    <row r="2340" spans="1:16373">
      <c r="A2340" s="10">
        <v>2338</v>
      </c>
      <c r="B2340" s="11" t="s">
        <v>2652</v>
      </c>
      <c r="C2340" s="12">
        <v>2506</v>
      </c>
      <c r="XES2340" s="5"/>
    </row>
    <row r="2341" spans="1:16373">
      <c r="A2341" s="10">
        <v>2339</v>
      </c>
      <c r="B2341" s="11" t="s">
        <v>2653</v>
      </c>
      <c r="C2341" s="12">
        <v>2506</v>
      </c>
      <c r="XES2341" s="5"/>
    </row>
    <row r="2342" spans="1:16373">
      <c r="A2342" s="10">
        <v>2340</v>
      </c>
      <c r="B2342" s="11" t="s">
        <v>2654</v>
      </c>
      <c r="C2342" s="12">
        <v>1437</v>
      </c>
      <c r="XES2342" s="5"/>
    </row>
    <row r="2343" spans="1:16373">
      <c r="A2343" s="10">
        <v>2341</v>
      </c>
      <c r="B2343" s="11" t="s">
        <v>2655</v>
      </c>
      <c r="C2343" s="12">
        <v>2395</v>
      </c>
      <c r="XES2343" s="5"/>
    </row>
    <row r="2344" spans="1:16373">
      <c r="A2344" s="10">
        <v>2342</v>
      </c>
      <c r="B2344" s="11" t="s">
        <v>2656</v>
      </c>
      <c r="C2344" s="12">
        <v>2395</v>
      </c>
      <c r="XES2344" s="5"/>
    </row>
    <row r="2345" spans="1:16373">
      <c r="A2345" s="10">
        <v>2343</v>
      </c>
      <c r="B2345" s="11" t="s">
        <v>2657</v>
      </c>
      <c r="C2345" s="12">
        <v>2395</v>
      </c>
      <c r="XES2345" s="5"/>
    </row>
    <row r="2346" spans="1:16373">
      <c r="A2346" s="10">
        <v>2344</v>
      </c>
      <c r="B2346" s="11" t="s">
        <v>2658</v>
      </c>
      <c r="C2346" s="12">
        <v>2395</v>
      </c>
      <c r="XES2346" s="5"/>
    </row>
    <row r="2347" spans="1:16373">
      <c r="A2347" s="10">
        <v>2345</v>
      </c>
      <c r="B2347" s="11" t="s">
        <v>2659</v>
      </c>
      <c r="C2347" s="12">
        <v>2395</v>
      </c>
      <c r="XES2347" s="5"/>
    </row>
    <row r="2348" spans="1:16373">
      <c r="A2348" s="10">
        <v>2346</v>
      </c>
      <c r="B2348" s="11" t="s">
        <v>2660</v>
      </c>
      <c r="C2348" s="12">
        <v>2479</v>
      </c>
      <c r="XES2348" s="5"/>
    </row>
    <row r="2349" spans="1:16373">
      <c r="A2349" s="10">
        <v>2347</v>
      </c>
      <c r="B2349" s="11" t="s">
        <v>2661</v>
      </c>
      <c r="C2349" s="12">
        <v>2479</v>
      </c>
      <c r="XES2349" s="5"/>
    </row>
    <row r="2350" spans="1:16373">
      <c r="A2350" s="10">
        <v>2348</v>
      </c>
      <c r="B2350" s="11" t="s">
        <v>2662</v>
      </c>
      <c r="C2350" s="12">
        <v>2395</v>
      </c>
      <c r="XES2350" s="5"/>
    </row>
    <row r="2351" spans="1:16373">
      <c r="A2351" s="10">
        <v>2349</v>
      </c>
      <c r="B2351" s="11" t="s">
        <v>2663</v>
      </c>
      <c r="C2351" s="12">
        <v>2395</v>
      </c>
      <c r="XES2351" s="5"/>
    </row>
  </sheetData>
  <mergeCells count="1">
    <mergeCell ref="A1:C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admin014</cp:lastModifiedBy>
  <dcterms:created xsi:type="dcterms:W3CDTF">2024-07-05T08:02:00Z</dcterms:created>
  <dcterms:modified xsi:type="dcterms:W3CDTF">2024-07-31T03:33:28Z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